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公式版本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<sst xmlns="http://schemas.openxmlformats.org/spreadsheetml/2006/main" count="41" uniqueCount="40">
  <si>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2025年市级财政衔接推进乡村振兴补助资金分配明细表
（农村环境卫生治理）</t>
  </si>
  <si>
    <t>涉农镇街</t>
  </si>
  <si>
    <t>覆盖村名称</t>
  </si>
  <si>
    <t>两分类垃圾箱体</t>
  </si>
  <si>
    <t>垃圾桶</t>
  </si>
  <si>
    <t>垃圾分类集中投放点</t>
  </si>
  <si>
    <t>沤肥池</t>
  </si>
  <si>
    <t>厨余垃圾接驳点</t>
  </si>
  <si>
    <t>合计
（万元）</t>
  </si>
  <si>
    <t>2立方数量（个）</t>
  </si>
  <si>
    <t>经费
0.7
万元/个</t>
  </si>
  <si>
    <t>3立方
数量（个）</t>
  </si>
  <si>
    <t>经费
0.8
万元/个</t>
  </si>
  <si>
    <t>5立方
数量（个）</t>
  </si>
  <si>
    <t>经费
1.3
万元/个</t>
  </si>
  <si>
    <t>120L
数量
（个）</t>
  </si>
  <si>
    <t>经费
（0.02万元/个）</t>
  </si>
  <si>
    <t>240L
数量（个）</t>
  </si>
  <si>
    <t>经费
（0.03万元/个）</t>
  </si>
  <si>
    <t>4分类投放点</t>
  </si>
  <si>
    <t>经费
1万元/个</t>
  </si>
  <si>
    <t>2分类投放点</t>
  </si>
  <si>
    <t>经费
0.7万元/个</t>
  </si>
  <si>
    <t>数量
（个）</t>
  </si>
  <si>
    <t>经费
2万元/个</t>
  </si>
  <si>
    <t>经费（万元）</t>
  </si>
  <si>
    <t>峡口镇</t>
  </si>
  <si>
    <t>大石村、西流村、柏林村、大兴村、大田村</t>
  </si>
  <si>
    <t>广阳镇</t>
  </si>
  <si>
    <t>明月村、大佛村、新六村、垭口村、沿江村、塘坎村、银湖村、回龙桥村</t>
  </si>
  <si>
    <t>长生桥镇</t>
  </si>
  <si>
    <t>共和村、广福村、南山村、乐天村、桃花店村、新塘村、白沙村、凉风村、天文村、茶园村</t>
  </si>
  <si>
    <t>鸡冠石镇</t>
  </si>
  <si>
    <t>石龙村</t>
  </si>
  <si>
    <t>涂山镇</t>
  </si>
  <si>
    <t>莲花村</t>
  </si>
  <si>
    <t>迎龙镇</t>
  </si>
  <si>
    <t>蹇家边村、北斗村、双谷村、大坪村、马颈村、四坪村</t>
  </si>
  <si>
    <t>南山街道</t>
  </si>
  <si>
    <t>双龙村、金竹村、泉山村、龙井村、放牛村、石牛村、大坪村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</si>
</sst>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 applyNumberFormat="0" applyFill="0" applyBorder="0" applyProtection="0"/>
    <xf numFmtId="0" fontId="23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Sheet21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tabSelected="1" zoomScale="80" zoomScaleNormal="80" workbookViewId="0">
      <selection activeCell="W9" sqref="W9"/>
    </sheetView>
  </sheetViews>
  <sheetFormatPr defaultColWidth="9" defaultRowHeight="13.5"/>
  <cols>
    <col min="1" max="1" width="9.83333333333333" customWidth="1"/>
    <col min="2" max="2" width="20.625" customWidth="1"/>
    <col min="3" max="3" width="7.625" customWidth="1"/>
    <col min="4" max="4" width="8.125" customWidth="1"/>
    <col min="7" max="7" width="7.75" customWidth="1"/>
    <col min="11" max="11" width="6.75" customWidth="1"/>
    <col min="16" max="16" width="7.75" customWidth="1"/>
    <col min="17" max="17" width="6.75" customWidth="1"/>
    <col min="18" max="18" width="8.25" customWidth="1"/>
    <col min="19" max="19" width="6.875" customWidth="1"/>
    <col min="20" max="20" width="8.59166666666667" customWidth="1"/>
    <col min="21" max="21" width="8.275" customWidth="1"/>
  </cols>
  <sheetData>
    <row r="1" ht="25.5" spans="1:21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53" customHeight="1" spans="1:21">
      <c r="A2" s="3" t="s">
        <v>1</v>
      </c>
      <c r="B2" s="3" t="s">
        <v>2</v>
      </c>
      <c r="C2" s="3" t="s">
        <v>3</v>
      </c>
      <c r="D2" s="3"/>
      <c r="E2" s="3"/>
      <c r="F2" s="3"/>
      <c r="G2" s="3"/>
      <c r="H2" s="3"/>
      <c r="I2" s="3" t="s">
        <v>4</v>
      </c>
      <c r="J2" s="3"/>
      <c r="K2" s="3"/>
      <c r="L2" s="3"/>
      <c r="M2" s="3" t="s">
        <v>5</v>
      </c>
      <c r="N2" s="3"/>
      <c r="O2" s="3"/>
      <c r="P2" s="3"/>
      <c r="Q2" s="4" t="s">
        <v>6</v>
      </c>
      <c r="R2" s="4"/>
      <c r="S2" s="4" t="s">
        <v>7</v>
      </c>
      <c r="T2" s="4"/>
      <c r="U2" s="4" t="s">
        <v>8</v>
      </c>
    </row>
    <row r="3" ht="87" customHeight="1" spans="1:21">
      <c r="A3" s="3"/>
      <c r="B3" s="3"/>
      <c r="C3" s="4" t="s">
        <v>9</v>
      </c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  <c r="K3" s="4" t="s">
        <v>17</v>
      </c>
      <c r="L3" s="4" t="s">
        <v>18</v>
      </c>
      <c r="M3" s="4" t="s">
        <v>19</v>
      </c>
      <c r="N3" s="4" t="s">
        <v>20</v>
      </c>
      <c r="O3" s="4" t="s">
        <v>21</v>
      </c>
      <c r="P3" s="4" t="s">
        <v>22</v>
      </c>
      <c r="Q3" s="4" t="s">
        <v>23</v>
      </c>
      <c r="R3" s="4" t="s">
        <v>24</v>
      </c>
      <c r="S3" s="4" t="s">
        <v>23</v>
      </c>
      <c r="T3" s="4" t="s">
        <v>25</v>
      </c>
      <c r="U3" s="4"/>
    </row>
    <row r="4" ht="56.25" spans="1:21">
      <c r="A4" s="3" t="s">
        <v>26</v>
      </c>
      <c r="B4" s="4" t="s">
        <v>27</v>
      </c>
      <c r="C4" s="3"/>
      <c r="D4" s="4"/>
      <c r="E4" s="4">
        <v>4</v>
      </c>
      <c r="F4" s="4">
        <f>E4*0.8</f>
        <v>3.2</v>
      </c>
      <c r="G4" s="3"/>
      <c r="H4" s="3"/>
      <c r="I4" s="3">
        <v>205</v>
      </c>
      <c r="J4" s="3">
        <f>I4*0.02</f>
        <v>4.1</v>
      </c>
      <c r="K4" s="3"/>
      <c r="L4" s="3"/>
      <c r="M4" s="3">
        <v>2</v>
      </c>
      <c r="N4" s="3">
        <f>M4</f>
        <v>2</v>
      </c>
      <c r="O4" s="3"/>
      <c r="P4" s="3"/>
      <c r="Q4" s="3"/>
      <c r="R4" s="3"/>
      <c r="S4" s="3"/>
      <c r="T4" s="3"/>
      <c r="U4" s="3">
        <f t="shared" ref="U4:U10" si="0">D4+F4+H4+J4+L4+N4+P4+R4+T4</f>
        <v>9.3</v>
      </c>
    </row>
    <row r="5" ht="88" customHeight="1" spans="1:21">
      <c r="A5" s="3" t="s">
        <v>28</v>
      </c>
      <c r="B5" s="4" t="s">
        <v>29</v>
      </c>
      <c r="C5" s="3"/>
      <c r="D5" s="3"/>
      <c r="E5" s="3">
        <v>4</v>
      </c>
      <c r="F5" s="4">
        <f>E5*0.8</f>
        <v>3.2</v>
      </c>
      <c r="G5" s="3"/>
      <c r="H5" s="3"/>
      <c r="I5" s="3">
        <v>105</v>
      </c>
      <c r="J5" s="3">
        <f t="shared" ref="J5:J10" si="1">I5*0.02</f>
        <v>2.1</v>
      </c>
      <c r="K5" s="3"/>
      <c r="L5" s="3"/>
      <c r="M5" s="4">
        <v>1</v>
      </c>
      <c r="N5" s="3">
        <f t="shared" ref="N5:N10" si="2">M5</f>
        <v>1</v>
      </c>
      <c r="O5" s="3"/>
      <c r="P5" s="3"/>
      <c r="Q5" s="3"/>
      <c r="R5" s="3"/>
      <c r="S5" s="3"/>
      <c r="T5" s="3"/>
      <c r="U5" s="3">
        <f t="shared" si="0"/>
        <v>6.3</v>
      </c>
    </row>
    <row r="6" ht="97" customHeight="1" spans="1:21">
      <c r="A6" s="4" t="s">
        <v>30</v>
      </c>
      <c r="B6" s="4" t="s">
        <v>31</v>
      </c>
      <c r="C6" s="4"/>
      <c r="D6" s="3"/>
      <c r="E6" s="4">
        <v>8</v>
      </c>
      <c r="F6" s="4">
        <f>E6*0.8</f>
        <v>6.4</v>
      </c>
      <c r="G6" s="3"/>
      <c r="H6" s="3"/>
      <c r="I6" s="3"/>
      <c r="J6" s="3"/>
      <c r="K6" s="3">
        <v>272</v>
      </c>
      <c r="L6" s="3">
        <f>K6*0.03</f>
        <v>8.16</v>
      </c>
      <c r="M6" s="3"/>
      <c r="N6" s="3"/>
      <c r="O6" s="3"/>
      <c r="P6" s="3"/>
      <c r="Q6" s="3"/>
      <c r="R6" s="3"/>
      <c r="S6" s="3"/>
      <c r="T6" s="3"/>
      <c r="U6" s="3">
        <f t="shared" si="0"/>
        <v>14.56</v>
      </c>
    </row>
    <row r="7" ht="26" customHeight="1" spans="1:21">
      <c r="A7" s="3" t="s">
        <v>32</v>
      </c>
      <c r="B7" s="4" t="s">
        <v>33</v>
      </c>
      <c r="C7" s="3">
        <v>3</v>
      </c>
      <c r="D7" s="4">
        <f>C7*0.7</f>
        <v>2.1</v>
      </c>
      <c r="E7" s="4"/>
      <c r="F7" s="4"/>
      <c r="G7" s="3"/>
      <c r="H7" s="3"/>
      <c r="I7" s="3">
        <v>120</v>
      </c>
      <c r="J7" s="3">
        <f t="shared" si="1"/>
        <v>2.4</v>
      </c>
      <c r="K7" s="3">
        <v>46</v>
      </c>
      <c r="L7" s="3">
        <f>K7*0.03</f>
        <v>1.38</v>
      </c>
      <c r="M7" s="3">
        <v>1</v>
      </c>
      <c r="N7" s="3">
        <f t="shared" si="2"/>
        <v>1</v>
      </c>
      <c r="O7" s="3">
        <v>12</v>
      </c>
      <c r="P7" s="3">
        <f>O7*0.7</f>
        <v>8.4</v>
      </c>
      <c r="Q7" s="3"/>
      <c r="R7" s="3"/>
      <c r="S7" s="3"/>
      <c r="T7" s="3"/>
      <c r="U7" s="3">
        <f t="shared" si="0"/>
        <v>15.28</v>
      </c>
    </row>
    <row r="8" ht="26" customHeight="1" spans="1:21">
      <c r="A8" s="3" t="s">
        <v>34</v>
      </c>
      <c r="B8" s="4" t="s">
        <v>35</v>
      </c>
      <c r="C8" s="3"/>
      <c r="D8" s="4"/>
      <c r="E8" s="4"/>
      <c r="F8" s="4"/>
      <c r="G8" s="3"/>
      <c r="H8" s="3"/>
      <c r="I8" s="3"/>
      <c r="J8" s="3"/>
      <c r="K8" s="3">
        <v>100</v>
      </c>
      <c r="L8" s="3">
        <f>K8*0.03</f>
        <v>3</v>
      </c>
      <c r="M8" s="3"/>
      <c r="N8" s="3"/>
      <c r="O8" s="3"/>
      <c r="P8" s="3"/>
      <c r="Q8" s="3"/>
      <c r="R8" s="3"/>
      <c r="S8" s="3"/>
      <c r="T8" s="3"/>
      <c r="U8" s="3">
        <f t="shared" si="0"/>
        <v>3</v>
      </c>
    </row>
    <row r="9" ht="73" customHeight="1" spans="1:21">
      <c r="A9" s="3" t="s">
        <v>36</v>
      </c>
      <c r="B9" s="4" t="s">
        <v>37</v>
      </c>
      <c r="C9" s="3">
        <v>5</v>
      </c>
      <c r="D9" s="4">
        <f>C9*0.7</f>
        <v>3.5</v>
      </c>
      <c r="E9" s="3">
        <v>3</v>
      </c>
      <c r="F9" s="4">
        <f>E9*0.8</f>
        <v>2.4</v>
      </c>
      <c r="G9" s="3"/>
      <c r="H9" s="3"/>
      <c r="I9" s="3"/>
      <c r="J9" s="3"/>
      <c r="K9" s="3">
        <v>155</v>
      </c>
      <c r="L9" s="3">
        <f>K9*0.03</f>
        <v>4.65</v>
      </c>
      <c r="M9" s="3">
        <v>2</v>
      </c>
      <c r="N9" s="3">
        <f t="shared" si="2"/>
        <v>2</v>
      </c>
      <c r="O9" s="3">
        <v>7</v>
      </c>
      <c r="P9" s="3">
        <f>O9*0.7</f>
        <v>4.9</v>
      </c>
      <c r="Q9" s="3"/>
      <c r="R9" s="3"/>
      <c r="S9" s="3"/>
      <c r="T9" s="3"/>
      <c r="U9" s="3">
        <f t="shared" si="0"/>
        <v>17.45</v>
      </c>
    </row>
    <row r="10" ht="83" customHeight="1" spans="1:21">
      <c r="A10" s="3" t="s">
        <v>38</v>
      </c>
      <c r="B10" s="4" t="s">
        <v>39</v>
      </c>
      <c r="C10" s="3">
        <v>4</v>
      </c>
      <c r="D10" s="4">
        <f>C10*0.7</f>
        <v>2.8</v>
      </c>
      <c r="E10" s="3"/>
      <c r="F10" s="3"/>
      <c r="G10" s="3">
        <v>4</v>
      </c>
      <c r="H10" s="3">
        <f>G10*1.3</f>
        <v>5.2</v>
      </c>
      <c r="I10" s="3">
        <v>84</v>
      </c>
      <c r="J10" s="3">
        <f t="shared" si="1"/>
        <v>1.68</v>
      </c>
      <c r="K10" s="3">
        <v>148</v>
      </c>
      <c r="L10" s="3">
        <f>K10*0.03</f>
        <v>4.44</v>
      </c>
      <c r="M10" s="3">
        <v>8</v>
      </c>
      <c r="N10" s="3">
        <f t="shared" si="2"/>
        <v>8</v>
      </c>
      <c r="O10" s="3">
        <v>60</v>
      </c>
      <c r="P10" s="3">
        <f>O10*0.7</f>
        <v>42</v>
      </c>
      <c r="Q10" s="3">
        <v>4</v>
      </c>
      <c r="R10" s="3">
        <f>Q10*2</f>
        <v>8</v>
      </c>
      <c r="S10" s="3">
        <v>1</v>
      </c>
      <c r="T10" s="3">
        <v>28.99</v>
      </c>
      <c r="U10" s="3">
        <f t="shared" si="0"/>
        <v>101.11</v>
      </c>
    </row>
    <row r="11" ht="25" customHeight="1" spans="1:21">
      <c r="A11" s="3"/>
      <c r="B11" s="3"/>
      <c r="C11" s="3">
        <f>SUM(C4:C10)</f>
        <v>12</v>
      </c>
      <c r="D11" s="3">
        <f>SUM(D4:D10)</f>
        <v>8.4</v>
      </c>
      <c r="E11" s="3">
        <f>SUM(E4:E10)</f>
        <v>19</v>
      </c>
      <c r="F11" s="3">
        <f t="shared" ref="D11:U11" si="3">SUM(F4:F10)</f>
        <v>15.2</v>
      </c>
      <c r="G11" s="3">
        <f t="shared" si="3"/>
        <v>4</v>
      </c>
      <c r="H11" s="3">
        <f t="shared" si="3"/>
        <v>5.2</v>
      </c>
      <c r="I11" s="3">
        <f t="shared" si="3"/>
        <v>514</v>
      </c>
      <c r="J11" s="3">
        <f t="shared" si="3"/>
        <v>10.28</v>
      </c>
      <c r="K11" s="3">
        <f t="shared" si="3"/>
        <v>721</v>
      </c>
      <c r="L11" s="3">
        <f t="shared" si="3"/>
        <v>21.63</v>
      </c>
      <c r="M11" s="3">
        <f t="shared" si="3"/>
        <v>14</v>
      </c>
      <c r="N11" s="3">
        <f t="shared" si="3"/>
        <v>14</v>
      </c>
      <c r="O11" s="3">
        <f t="shared" si="3"/>
        <v>79</v>
      </c>
      <c r="P11" s="3">
        <f t="shared" si="3"/>
        <v>55.3</v>
      </c>
      <c r="Q11" s="3">
        <f t="shared" si="3"/>
        <v>4</v>
      </c>
      <c r="R11" s="3">
        <f t="shared" si="3"/>
        <v>8</v>
      </c>
      <c r="S11" s="3">
        <f t="shared" si="3"/>
        <v>1</v>
      </c>
      <c r="T11" s="3">
        <f t="shared" si="3"/>
        <v>28.99</v>
      </c>
      <c r="U11" s="3">
        <f t="shared" si="3"/>
        <v>167</v>
      </c>
    </row>
  </sheetData>
  <mergeCells count="9">
    <mergeCell ref="B1:U1"/>
    <mergeCell ref="C2:H2"/>
    <mergeCell ref="I2:L2"/>
    <mergeCell ref="M2:P2"/>
    <mergeCell ref="Q2:R2"/>
    <mergeCell ref="S2:T2"/>
    <mergeCell ref="A2:A3"/>
    <mergeCell ref="B2:B3"/>
    <mergeCell ref="U2:U3"/>
  </mergeCells>
  <pageMargins left="0.251388888888889" right="0.251388888888889" top="0.161111111111111" bottom="0.161111111111111" header="0.298611111111111" footer="0.298611111111111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公式版本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戏子</cp:lastModifiedBy>
  <dcterms:created xsi:type="dcterms:W3CDTF">2023-01-03T01:49:00Z</dcterms:created>
  <cp:lastPrinted>2024-05-22T02:40:00Z</cp:lastPrinted>
  <dcterms:modified xsi:type="dcterms:W3CDTF">2025-06-17T08:52:37Z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58D3AA6C670344DD8102A12F298C5D57_13</vt:lpwstr>
  </property>
</Properties>
</file>