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5" windowWidth="23235" windowHeight="829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Area" localSheetId="0">收入支出决算总表!$A$1:$D$34</definedName>
  </definedNames>
  <calcPr calcId="145621"/>
  <fileRecoveryPr autoRecover="0"/>
</workbook>
</file>

<file path=xl/calcChain.xml><?xml version="1.0" encoding="utf-8"?>
<calcChain xmlns="http://schemas.openxmlformats.org/spreadsheetml/2006/main">
  <c r="B27" i="2" l="1"/>
  <c r="C27" i="2"/>
  <c r="C26" i="2"/>
  <c r="B26" i="2"/>
  <c r="B8" i="2"/>
  <c r="C8" i="2"/>
  <c r="B10" i="2"/>
  <c r="C10" i="2"/>
  <c r="B11" i="2"/>
  <c r="C11" i="2"/>
  <c r="B12" i="2"/>
  <c r="C12" i="2"/>
  <c r="C6" i="2"/>
  <c r="B6" i="2"/>
  <c r="D6" i="5"/>
  <c r="E6" i="5"/>
  <c r="G6" i="5"/>
  <c r="D8" i="5"/>
  <c r="E8" i="5"/>
  <c r="G8" i="5"/>
  <c r="E7" i="5"/>
  <c r="G7" i="5"/>
  <c r="D7" i="5"/>
  <c r="C7" i="10"/>
  <c r="D7" i="10"/>
  <c r="E7" i="10"/>
  <c r="C8" i="10"/>
  <c r="D8" i="10"/>
  <c r="E8" i="10"/>
  <c r="C9" i="10"/>
  <c r="D9" i="10"/>
  <c r="E9" i="10"/>
  <c r="C10" i="10"/>
  <c r="D10" i="10"/>
  <c r="E10" i="10"/>
  <c r="C11" i="10"/>
  <c r="D11" i="10"/>
  <c r="E11" i="10"/>
  <c r="C12" i="10"/>
  <c r="D12" i="10"/>
  <c r="E12" i="10"/>
  <c r="C13" i="10"/>
  <c r="D13" i="10"/>
  <c r="E13" i="10"/>
  <c r="C14" i="10"/>
  <c r="D14" i="10"/>
  <c r="E14" i="10"/>
  <c r="C15" i="10"/>
  <c r="D15" i="10"/>
  <c r="E15" i="10"/>
  <c r="C16" i="10"/>
  <c r="D16" i="10"/>
  <c r="E16" i="10"/>
  <c r="C17" i="10"/>
  <c r="D17" i="10"/>
  <c r="E17" i="10"/>
  <c r="C18" i="10"/>
  <c r="D18" i="10"/>
  <c r="E18" i="10"/>
  <c r="C19" i="10"/>
  <c r="D19" i="10"/>
  <c r="E19" i="10"/>
  <c r="C20" i="10"/>
  <c r="D20" i="10"/>
  <c r="E20" i="10"/>
  <c r="C21" i="10"/>
  <c r="D21" i="10"/>
  <c r="E21" i="10"/>
  <c r="C22" i="10"/>
  <c r="D22" i="10"/>
  <c r="E22" i="10"/>
  <c r="C23" i="10"/>
  <c r="D23" i="10"/>
  <c r="E23" i="10"/>
  <c r="C24" i="10"/>
  <c r="D24" i="10"/>
  <c r="E24" i="10"/>
  <c r="C25" i="10"/>
  <c r="D25" i="10"/>
  <c r="E25" i="10"/>
  <c r="C26" i="10"/>
  <c r="D26" i="10"/>
  <c r="E26" i="10"/>
  <c r="C27" i="10"/>
  <c r="D27" i="10"/>
  <c r="E27" i="10"/>
  <c r="C28" i="10"/>
  <c r="D28" i="10"/>
  <c r="E28" i="10"/>
  <c r="C29" i="10"/>
  <c r="D29" i="10"/>
  <c r="E29" i="10"/>
  <c r="C30" i="10"/>
  <c r="D30" i="10"/>
  <c r="E30" i="10"/>
  <c r="C31" i="10"/>
  <c r="D31" i="10"/>
  <c r="E31" i="10"/>
  <c r="C32" i="10"/>
  <c r="D32" i="10"/>
  <c r="E32" i="10"/>
  <c r="C33" i="10"/>
  <c r="D33" i="10"/>
  <c r="E33" i="10"/>
  <c r="C34" i="10"/>
  <c r="D34" i="10"/>
  <c r="E34" i="10"/>
  <c r="C35" i="10"/>
  <c r="D35" i="10"/>
  <c r="E35" i="10"/>
  <c r="C36" i="10"/>
  <c r="D36" i="10"/>
  <c r="E36" i="10"/>
  <c r="C37" i="10"/>
  <c r="D37" i="10"/>
  <c r="E37" i="10"/>
  <c r="C38" i="10"/>
  <c r="D38" i="10"/>
  <c r="E38" i="10"/>
  <c r="C39" i="10"/>
  <c r="D39" i="10"/>
  <c r="E39" i="10"/>
  <c r="C40" i="10"/>
  <c r="D40" i="10"/>
  <c r="E40" i="10"/>
  <c r="C41" i="10"/>
  <c r="D41" i="10"/>
  <c r="E41" i="10"/>
  <c r="C42" i="10"/>
  <c r="D42" i="10"/>
  <c r="E42" i="10"/>
  <c r="C43" i="10"/>
  <c r="D43" i="10"/>
  <c r="E43" i="10"/>
  <c r="C44" i="10"/>
  <c r="D44" i="10"/>
  <c r="E44" i="10"/>
  <c r="C45" i="10"/>
  <c r="D45" i="10"/>
  <c r="E45" i="10"/>
  <c r="C46" i="10"/>
  <c r="D46" i="10"/>
  <c r="E46" i="10"/>
  <c r="C47" i="10"/>
  <c r="D47" i="10"/>
  <c r="E47" i="10"/>
  <c r="C48" i="10"/>
  <c r="D48" i="10"/>
  <c r="E48" i="10"/>
  <c r="C49" i="10"/>
  <c r="D49" i="10"/>
  <c r="E49" i="10"/>
  <c r="C50" i="10"/>
  <c r="D50" i="10"/>
  <c r="E50" i="10"/>
  <c r="C51" i="10"/>
  <c r="D51" i="10"/>
  <c r="E51" i="10"/>
  <c r="C52" i="10"/>
  <c r="D52" i="10"/>
  <c r="E52" i="10"/>
  <c r="C53" i="10"/>
  <c r="D53" i="10"/>
  <c r="E53" i="10"/>
  <c r="C54" i="10"/>
  <c r="D54" i="10"/>
  <c r="E54" i="10"/>
  <c r="C55" i="10"/>
  <c r="D55" i="10"/>
  <c r="E55" i="10"/>
  <c r="C56" i="10"/>
  <c r="D56" i="10"/>
  <c r="E56" i="10"/>
  <c r="C57" i="10"/>
  <c r="D57" i="10"/>
  <c r="E57" i="10"/>
  <c r="C58" i="10"/>
  <c r="D58" i="10"/>
  <c r="E58" i="10"/>
  <c r="C59" i="10"/>
  <c r="D59" i="10"/>
  <c r="E59" i="10"/>
  <c r="C60" i="10"/>
  <c r="D60" i="10"/>
  <c r="E60" i="10"/>
  <c r="D6" i="10"/>
  <c r="E6" i="10"/>
  <c r="C6" i="10"/>
  <c r="C7" i="4"/>
  <c r="D7" i="4"/>
  <c r="E7" i="4"/>
  <c r="F7" i="4"/>
  <c r="G7" i="4"/>
  <c r="H7" i="4"/>
  <c r="C8" i="4"/>
  <c r="D8" i="4"/>
  <c r="E8" i="4"/>
  <c r="F8" i="4"/>
  <c r="G8" i="4"/>
  <c r="H8" i="4"/>
  <c r="C9" i="4"/>
  <c r="D9" i="4"/>
  <c r="E9" i="4"/>
  <c r="F9" i="4"/>
  <c r="G9" i="4"/>
  <c r="H9" i="4"/>
  <c r="C10" i="4"/>
  <c r="D10" i="4"/>
  <c r="E10" i="4"/>
  <c r="F10" i="4"/>
  <c r="G10" i="4"/>
  <c r="H10" i="4"/>
  <c r="C11" i="4"/>
  <c r="D11" i="4"/>
  <c r="E11" i="4"/>
  <c r="F11" i="4"/>
  <c r="G11" i="4"/>
  <c r="H11" i="4"/>
  <c r="C12" i="4"/>
  <c r="D12" i="4"/>
  <c r="E12" i="4"/>
  <c r="F12" i="4"/>
  <c r="G12" i="4"/>
  <c r="H12" i="4"/>
  <c r="C13" i="4"/>
  <c r="D13" i="4"/>
  <c r="E13" i="4"/>
  <c r="F13" i="4"/>
  <c r="G13" i="4"/>
  <c r="H13" i="4"/>
  <c r="C14" i="4"/>
  <c r="D14" i="4"/>
  <c r="E14" i="4"/>
  <c r="F14" i="4"/>
  <c r="G14" i="4"/>
  <c r="H14" i="4"/>
  <c r="C15" i="4"/>
  <c r="D15" i="4"/>
  <c r="E15" i="4"/>
  <c r="F15" i="4"/>
  <c r="G15" i="4"/>
  <c r="H15" i="4"/>
  <c r="C16" i="4"/>
  <c r="D16" i="4"/>
  <c r="E16" i="4"/>
  <c r="F16" i="4"/>
  <c r="G16" i="4"/>
  <c r="H16" i="4"/>
  <c r="C17" i="4"/>
  <c r="D17" i="4"/>
  <c r="E17" i="4"/>
  <c r="F17" i="4"/>
  <c r="G17" i="4"/>
  <c r="H17" i="4"/>
  <c r="C18" i="4"/>
  <c r="D18" i="4"/>
  <c r="E18" i="4"/>
  <c r="F18" i="4"/>
  <c r="G18" i="4"/>
  <c r="H18" i="4"/>
  <c r="C19" i="4"/>
  <c r="D19" i="4"/>
  <c r="E19" i="4"/>
  <c r="F19" i="4"/>
  <c r="G19" i="4"/>
  <c r="H19" i="4"/>
  <c r="C20" i="4"/>
  <c r="D20" i="4"/>
  <c r="E20" i="4"/>
  <c r="F20" i="4"/>
  <c r="G20" i="4"/>
  <c r="H20" i="4"/>
  <c r="C21" i="4"/>
  <c r="D21" i="4"/>
  <c r="E21" i="4"/>
  <c r="F21" i="4"/>
  <c r="G21" i="4"/>
  <c r="H21" i="4"/>
  <c r="C22" i="4"/>
  <c r="D22" i="4"/>
  <c r="E22" i="4"/>
  <c r="F22" i="4"/>
  <c r="G22" i="4"/>
  <c r="H22" i="4"/>
  <c r="C23" i="4"/>
  <c r="D23" i="4"/>
  <c r="E23" i="4"/>
  <c r="F23" i="4"/>
  <c r="G23" i="4"/>
  <c r="H23" i="4"/>
  <c r="C24" i="4"/>
  <c r="D24" i="4"/>
  <c r="E24" i="4"/>
  <c r="F24" i="4"/>
  <c r="G24" i="4"/>
  <c r="H24" i="4"/>
  <c r="C25" i="4"/>
  <c r="D25" i="4"/>
  <c r="E25" i="4"/>
  <c r="F25" i="4"/>
  <c r="G25" i="4"/>
  <c r="H25" i="4"/>
  <c r="C26" i="4"/>
  <c r="D26" i="4"/>
  <c r="E26" i="4"/>
  <c r="F26" i="4"/>
  <c r="G26" i="4"/>
  <c r="H26" i="4"/>
  <c r="C27" i="4"/>
  <c r="D27" i="4"/>
  <c r="E27" i="4"/>
  <c r="F27" i="4"/>
  <c r="G27" i="4"/>
  <c r="H27" i="4"/>
  <c r="C28" i="4"/>
  <c r="D28" i="4"/>
  <c r="E28" i="4"/>
  <c r="F28" i="4"/>
  <c r="G28" i="4"/>
  <c r="H28" i="4"/>
  <c r="C29" i="4"/>
  <c r="D29" i="4"/>
  <c r="E29" i="4"/>
  <c r="F29" i="4"/>
  <c r="G29" i="4"/>
  <c r="H29" i="4"/>
  <c r="C30" i="4"/>
  <c r="D30" i="4"/>
  <c r="E30" i="4"/>
  <c r="F30" i="4"/>
  <c r="G30" i="4"/>
  <c r="H30" i="4"/>
  <c r="C31" i="4"/>
  <c r="D31" i="4"/>
  <c r="E31" i="4"/>
  <c r="F31" i="4"/>
  <c r="G31" i="4"/>
  <c r="H31" i="4"/>
  <c r="D6" i="4"/>
  <c r="E6" i="4"/>
  <c r="F6" i="4"/>
  <c r="G6" i="4"/>
  <c r="H6" i="4"/>
  <c r="C6" i="4"/>
  <c r="E8" i="8"/>
  <c r="F8" i="8"/>
  <c r="G8" i="8"/>
  <c r="E9" i="8"/>
  <c r="F9" i="8"/>
  <c r="G9" i="8"/>
  <c r="E10" i="8"/>
  <c r="F10" i="8"/>
  <c r="G10" i="8"/>
  <c r="E11" i="8"/>
  <c r="F11" i="8"/>
  <c r="G11" i="8"/>
  <c r="E12" i="8"/>
  <c r="F12" i="8"/>
  <c r="G12" i="8"/>
  <c r="E13" i="8"/>
  <c r="F13" i="8"/>
  <c r="G13" i="8"/>
  <c r="E14" i="8"/>
  <c r="F14" i="8"/>
  <c r="G14" i="8"/>
  <c r="E15" i="8"/>
  <c r="F15" i="8"/>
  <c r="G15" i="8"/>
  <c r="E16" i="8"/>
  <c r="F16" i="8"/>
  <c r="G16" i="8"/>
  <c r="E17" i="8"/>
  <c r="F17" i="8"/>
  <c r="G17" i="8"/>
  <c r="E18" i="8"/>
  <c r="F18" i="8"/>
  <c r="G18" i="8"/>
  <c r="E19" i="8"/>
  <c r="F19" i="8"/>
  <c r="G19" i="8"/>
  <c r="E20" i="8"/>
  <c r="F20" i="8"/>
  <c r="G20" i="8"/>
  <c r="E21" i="8"/>
  <c r="F21" i="8"/>
  <c r="G21" i="8"/>
  <c r="E22" i="8"/>
  <c r="F22" i="8"/>
  <c r="G22" i="8"/>
  <c r="E23" i="8"/>
  <c r="F23" i="8"/>
  <c r="G23" i="8"/>
  <c r="E24" i="8"/>
  <c r="F24" i="8"/>
  <c r="G24" i="8"/>
  <c r="E25" i="8"/>
  <c r="F25" i="8"/>
  <c r="G25" i="8"/>
  <c r="E26" i="8"/>
  <c r="F26" i="8"/>
  <c r="G26" i="8"/>
  <c r="E27" i="8"/>
  <c r="F27" i="8"/>
  <c r="G27" i="8"/>
  <c r="E28" i="8"/>
  <c r="F28" i="8"/>
  <c r="G28" i="8"/>
  <c r="E29" i="8"/>
  <c r="F29" i="8"/>
  <c r="G29" i="8"/>
  <c r="E30" i="8"/>
  <c r="F30" i="8"/>
  <c r="G30" i="8"/>
  <c r="E31" i="8"/>
  <c r="F31" i="8"/>
  <c r="G31" i="8"/>
  <c r="E32" i="8"/>
  <c r="F32" i="8"/>
  <c r="G32" i="8"/>
  <c r="E33" i="8"/>
  <c r="F33" i="8"/>
  <c r="G33" i="8"/>
  <c r="E34" i="8"/>
  <c r="F34" i="8"/>
  <c r="G34" i="8"/>
  <c r="E35" i="8"/>
  <c r="F35" i="8"/>
  <c r="G35" i="8"/>
  <c r="F7" i="8"/>
  <c r="G7" i="8"/>
  <c r="E7" i="8"/>
  <c r="C32" i="8"/>
  <c r="C33" i="8"/>
  <c r="C35" i="8"/>
  <c r="C31" i="8"/>
  <c r="C8" i="8"/>
  <c r="C7" i="8"/>
  <c r="E9" i="7"/>
  <c r="F9" i="7"/>
  <c r="E10" i="7"/>
  <c r="F10" i="7"/>
  <c r="E11" i="7"/>
  <c r="E12" i="7"/>
  <c r="F12" i="7"/>
  <c r="E13" i="7"/>
  <c r="F13" i="7"/>
  <c r="E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F8" i="7"/>
  <c r="E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8" i="7"/>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8" i="6"/>
  <c r="D33" i="3"/>
  <c r="D32" i="3"/>
  <c r="D30" i="3"/>
  <c r="B33" i="3"/>
  <c r="B30" i="3"/>
  <c r="E6" i="2" l="1"/>
  <c r="D6" i="2"/>
  <c r="H33" i="10"/>
  <c r="H6" i="10" s="1"/>
  <c r="G21" i="10"/>
  <c r="G7" i="10"/>
  <c r="F8" i="10"/>
  <c r="F9" i="10"/>
  <c r="F10" i="10"/>
  <c r="F11" i="10"/>
  <c r="F7" i="10" s="1"/>
  <c r="F12" i="10"/>
  <c r="F13" i="10"/>
  <c r="F14" i="10"/>
  <c r="F15" i="10"/>
  <c r="F16" i="10"/>
  <c r="F17" i="10"/>
  <c r="F18" i="10"/>
  <c r="F19" i="10"/>
  <c r="F20" i="10"/>
  <c r="F22" i="10"/>
  <c r="F21" i="10" s="1"/>
  <c r="F23" i="10"/>
  <c r="F24" i="10"/>
  <c r="F25" i="10"/>
  <c r="F26" i="10"/>
  <c r="F27" i="10"/>
  <c r="F28" i="10"/>
  <c r="F29" i="10"/>
  <c r="F30" i="10"/>
  <c r="F31" i="10"/>
  <c r="F32" i="10"/>
  <c r="F34" i="10"/>
  <c r="F33" i="10" s="1"/>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L30" i="4"/>
  <c r="K30" i="4" s="1"/>
  <c r="L29" i="4"/>
  <c r="L28" i="4"/>
  <c r="N6" i="4"/>
  <c r="L6" i="4"/>
  <c r="M6" i="4"/>
  <c r="K10" i="4"/>
  <c r="K11" i="4"/>
  <c r="K12" i="4"/>
  <c r="K13" i="4"/>
  <c r="K14" i="4"/>
  <c r="K15" i="4"/>
  <c r="K16" i="4"/>
  <c r="K17" i="4"/>
  <c r="K18" i="4"/>
  <c r="K19" i="4"/>
  <c r="K20" i="4"/>
  <c r="K21" i="4"/>
  <c r="K22" i="4"/>
  <c r="K23" i="4"/>
  <c r="K24" i="4"/>
  <c r="K25" i="4"/>
  <c r="K26" i="4"/>
  <c r="K27" i="4"/>
  <c r="K28" i="4"/>
  <c r="K6" i="4" s="1"/>
  <c r="K29" i="4"/>
  <c r="K31" i="4"/>
  <c r="K9" i="4"/>
  <c r="L14" i="4"/>
  <c r="L12" i="4"/>
  <c r="L22" i="4"/>
  <c r="L21" i="4" s="1"/>
  <c r="L17" i="4"/>
  <c r="L15" i="4"/>
  <c r="L11" i="4"/>
  <c r="L7" i="4" s="1"/>
  <c r="M11" i="4"/>
  <c r="K8" i="4"/>
  <c r="L8" i="4"/>
  <c r="M8" i="4"/>
  <c r="L9" i="4"/>
  <c r="M10" i="4"/>
  <c r="M13" i="4"/>
  <c r="L16" i="4"/>
  <c r="L18" i="4"/>
  <c r="L19" i="4"/>
  <c r="L20" i="4"/>
  <c r="L23" i="4"/>
  <c r="L24" i="4"/>
  <c r="L25" i="4"/>
  <c r="L26" i="4"/>
  <c r="L27" i="4"/>
  <c r="L31" i="4"/>
  <c r="I6" i="4"/>
  <c r="J6" i="4"/>
  <c r="I29" i="4"/>
  <c r="I28" i="4" s="1"/>
  <c r="I17" i="4"/>
  <c r="I14" i="4" s="1"/>
  <c r="I11" i="4"/>
  <c r="I8" i="4"/>
  <c r="I7" i="4" s="1"/>
  <c r="J29" i="4"/>
  <c r="J28" i="4" s="1"/>
  <c r="J26" i="4"/>
  <c r="J22" i="4"/>
  <c r="J17" i="4"/>
  <c r="J15" i="4"/>
  <c r="J14" i="4" s="1"/>
  <c r="J11" i="4"/>
  <c r="J8" i="4"/>
  <c r="H35" i="8"/>
  <c r="I31" i="8"/>
  <c r="I35" i="8" s="1"/>
  <c r="H31" i="8"/>
  <c r="B35" i="8"/>
  <c r="B31" i="8"/>
  <c r="H34" i="7"/>
  <c r="H8" i="7"/>
  <c r="H35" i="7"/>
  <c r="H13" i="7"/>
  <c r="H10" i="7"/>
  <c r="H9" i="7" s="1"/>
  <c r="G31" i="7"/>
  <c r="G30" i="7"/>
  <c r="G28" i="7"/>
  <c r="G24" i="7"/>
  <c r="G23" i="7"/>
  <c r="G19" i="7"/>
  <c r="G16" i="7" s="1"/>
  <c r="G17" i="7"/>
  <c r="G13" i="7"/>
  <c r="G10" i="7"/>
  <c r="C8" i="7"/>
  <c r="C35" i="7"/>
  <c r="C34" i="7"/>
  <c r="C31" i="7"/>
  <c r="C30" i="7" s="1"/>
  <c r="C28" i="7"/>
  <c r="C24" i="7"/>
  <c r="C23" i="7"/>
  <c r="C19" i="7"/>
  <c r="C17" i="7"/>
  <c r="C13" i="7"/>
  <c r="C10" i="7"/>
  <c r="C9" i="7" s="1"/>
  <c r="E35" i="6"/>
  <c r="E34" i="6"/>
  <c r="E31" i="6"/>
  <c r="E30" i="6" s="1"/>
  <c r="E28" i="6"/>
  <c r="E24" i="6"/>
  <c r="E23" i="6" s="1"/>
  <c r="E19" i="6"/>
  <c r="E17" i="6"/>
  <c r="E16" i="6"/>
  <c r="E13" i="6"/>
  <c r="E10" i="6"/>
  <c r="E9" i="6" s="1"/>
  <c r="E8" i="6" s="1"/>
  <c r="C23" i="6"/>
  <c r="C8" i="6"/>
  <c r="C9" i="6"/>
  <c r="C10" i="6"/>
  <c r="C13" i="6"/>
  <c r="C16" i="6"/>
  <c r="C17" i="6"/>
  <c r="C19" i="6"/>
  <c r="C24" i="6"/>
  <c r="C28" i="6"/>
  <c r="C30" i="6"/>
  <c r="C31" i="6"/>
  <c r="C34" i="6"/>
  <c r="C35" i="6"/>
  <c r="G6" i="10" l="1"/>
  <c r="F6" i="10"/>
  <c r="K7" i="4"/>
  <c r="M7" i="4"/>
  <c r="J7" i="4"/>
  <c r="J21" i="4"/>
  <c r="G9" i="7"/>
  <c r="G8" i="7" s="1"/>
  <c r="C16" i="7"/>
</calcChain>
</file>

<file path=xl/sharedStrings.xml><?xml version="1.0" encoding="utf-8"?>
<sst xmlns="http://schemas.openxmlformats.org/spreadsheetml/2006/main" count="552" uniqueCount="326">
  <si>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</si>
  <si>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</si>
  <si>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</si>
  <si>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</si>
  <si>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</si>
  <si>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</si>
  <si>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</si>
  <si>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</si>
  <si>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</si>
  <si>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</si>
  <si>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</si>
  <si>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</si>
  <si>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</si>
  <si>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</si>
  <si>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</si>
  <si>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</si>
  <si>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</si>
  <si>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</si>
  <si>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</si>
  <si>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</si>
  <si>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</si>
  <si>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</si>
  <si>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</si>
  <si>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</si>
  <si>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</si>
  <si>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</si>
  <si>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</si>
  <si>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</si>
  <si>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</si>
  <si>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</si>
  <si>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</si>
  <si>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</si>
  <si>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</si>
  <si>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</si>
  <si>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</si>
  <si>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</si>
  <si>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</si>
  <si>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</si>
  <si>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20132</t>
  </si>
  <si>
    <t>2013202</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</si>
  <si>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</si>
  <si>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</si>
  <si>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</si>
  <si>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</si>
  <si>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</si>
  <si>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</si>
  <si>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</si>
  <si>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</si>
  <si>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</si>
  <si>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</si>
  <si>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</si>
  <si>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</si>
  <si>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</si>
  <si>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</si>
  <si>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</si>
  <si>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</si>
  <si>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</si>
  <si>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</si>
  <si>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</si>
  <si>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</si>
  <si>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</si>
  <si>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</si>
  <si>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</si>
  <si>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</si>
  <si>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</si>
  <si>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</si>
  <si>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</si>
  <si>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</si>
  <si>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</si>
  <si>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</si>
  <si>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</si>
  <si>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</si>
  <si>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</si>
  <si>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</si>
  <si>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</si>
  <si>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</si>
  <si>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</si>
  <si>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</si>
  <si>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</si>
  <si>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</si>
  <si>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</si>
  <si>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</si>
  <si>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</si>
  <si>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</si>
  <si>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</si>
  <si>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</si>
  <si>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</si>
  <si>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</si>
  <si>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</si>
  <si>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</si>
  <si>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</si>
  <si>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</si>
  <si>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</si>
  <si>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</si>
  <si>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</si>
  <si>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</si>
  <si>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</si>
  <si>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</si>
  <si>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</si>
  <si>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</si>
  <si>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</si>
  <si>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</si>
  <si>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</si>
  <si>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</si>
  <si>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</si>
  <si>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</si>
  <si>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</si>
  <si>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</si>
  <si>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</si>
  <si>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</si>
  <si>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</si>
  <si>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</si>
  <si>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</si>
  <si>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</si>
  <si>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</si>
  <si>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</si>
  <si>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</si>
  <si>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</si>
  <si>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</si>
  <si>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</si>
  <si>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</si>
  <si>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</si>
  <si>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</si>
  <si>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</si>
  <si>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</si>
  <si>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</si>
  <si>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</si>
  <si>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</si>
  <si>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</si>
  <si>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</si>
  <si>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</si>
  <si>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</si>
  <si>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</si>
  <si>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</si>
  <si>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</si>
  <si>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</si>
  <si>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</si>
  <si>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</si>
  <si>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</si>
  <si>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</si>
  <si>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</si>
  <si>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</si>
  <si>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</si>
  <si>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</si>
  <si>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</si>
  <si>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</si>
  <si>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</si>
  <si>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</si>
  <si>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</si>
  <si>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</si>
  <si>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</si>
  <si>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</si>
  <si>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</si>
  <si>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</si>
  <si>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</si>
  <si>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</si>
  <si>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</si>
  <si>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</si>
  <si>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</si>
  <si>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</si>
  <si>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</si>
  <si>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</si>
  <si>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</si>
  <si>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</si>
  <si>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</si>
  <si>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</si>
  <si>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</si>
  <si>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</si>
  <si>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</si>
  <si>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</si>
  <si>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</si>
  <si>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</si>
  <si>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</si>
  <si>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</si>
  <si>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</si>
  <si>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</si>
  <si>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</si>
  <si>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</si>
  <si>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</si>
  <si>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</si>
  <si>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</si>
  <si>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</si>
  <si>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机构运行信息表</t>
    <phoneticPr fontId="3" type="noConversion"/>
  </si>
  <si>
    <t>2019年一般公共预算基本支出</t>
    <phoneticPr fontId="2" type="noConversion"/>
  </si>
  <si>
    <t>公开部门：中共重庆市南岸区委组织部</t>
    <phoneticPr fontId="2" type="noConversion"/>
  </si>
  <si>
    <t>七、文化旅游体育和传媒支出</t>
    <phoneticPr fontId="2" type="noConversion"/>
  </si>
  <si>
    <t>八、社会保障和就业支出</t>
    <phoneticPr fontId="2" type="noConversion"/>
  </si>
  <si>
    <t>九、卫生健康支出</t>
    <phoneticPr fontId="2" type="noConversion"/>
  </si>
  <si>
    <t>十、节能环保支持</t>
    <phoneticPr fontId="2" type="noConversion"/>
  </si>
  <si>
    <t>十一、城乡社区支出</t>
    <phoneticPr fontId="2" type="noConversion"/>
  </si>
  <si>
    <t>十二、农林水支出</t>
    <phoneticPr fontId="2" type="noConversion"/>
  </si>
  <si>
    <t>十三、交通运输支出</t>
    <phoneticPr fontId="2" type="noConversion"/>
  </si>
  <si>
    <t>十四、资源勘探信息等支出</t>
    <phoneticPr fontId="2" type="noConversion"/>
  </si>
  <si>
    <t>十五、商业服务业等支出</t>
    <phoneticPr fontId="2" type="noConversion"/>
  </si>
  <si>
    <t>十六、金融支出</t>
    <phoneticPr fontId="2" type="noConversion"/>
  </si>
  <si>
    <t>十七、援助其他地区支出</t>
    <phoneticPr fontId="2" type="noConversion"/>
  </si>
  <si>
    <t>十八、自然资源海洋气象等支出</t>
    <phoneticPr fontId="2" type="noConversion"/>
  </si>
  <si>
    <t>十九、住房保障支出</t>
    <phoneticPr fontId="2" type="noConversion"/>
  </si>
  <si>
    <t>二十、粮油物资储备支出</t>
    <phoneticPr fontId="2" type="noConversion"/>
  </si>
  <si>
    <t>二十一、灾害防治及应急管理支出</t>
    <phoneticPr fontId="2" type="noConversion"/>
  </si>
  <si>
    <t>二十二、其他支出</t>
    <phoneticPr fontId="2" type="noConversion"/>
  </si>
  <si>
    <t>二十三、债务还本支出</t>
    <phoneticPr fontId="2" type="noConversion"/>
  </si>
  <si>
    <t>二十四、债务付息支出</t>
    <phoneticPr fontId="2" type="noConversion"/>
  </si>
  <si>
    <t>公开部门：中共重庆市南岸区委组织部</t>
    <phoneticPr fontId="2" type="noConversion"/>
  </si>
  <si>
    <t>人力资源和社会保障管理事务</t>
    <phoneticPr fontId="3" type="noConversion"/>
  </si>
  <si>
    <t>购房补贴</t>
    <phoneticPr fontId="3" type="noConversion"/>
  </si>
  <si>
    <r>
      <rPr>
        <b/>
        <sz val="11"/>
        <color indexed="8"/>
        <rFont val="方正仿宋_GBK"/>
        <family val="4"/>
        <charset val="134"/>
      </rPr>
      <t>一般公共服务支出</t>
    </r>
  </si>
  <si>
    <r>
      <t xml:space="preserve">    </t>
    </r>
    <r>
      <rPr>
        <sz val="11"/>
        <color indexed="8"/>
        <rFont val="方正仿宋_GBK"/>
        <family val="4"/>
        <charset val="134"/>
      </rPr>
      <t>行政运行</t>
    </r>
    <phoneticPr fontId="3" type="noConversion"/>
  </si>
  <si>
    <r>
      <t xml:space="preserve">    </t>
    </r>
    <r>
      <rPr>
        <sz val="11"/>
        <color indexed="8"/>
        <rFont val="方正仿宋_GBK"/>
        <family val="4"/>
        <charset val="134"/>
      </rPr>
      <t>一般行政管理事务</t>
    </r>
    <phoneticPr fontId="2" type="noConversion"/>
  </si>
  <si>
    <r>
      <t xml:space="preserve">    </t>
    </r>
    <r>
      <rPr>
        <sz val="11"/>
        <color indexed="8"/>
        <rFont val="方正仿宋_GBK"/>
        <family val="4"/>
        <charset val="134"/>
      </rPr>
      <t>归口管理的行政单位离退休</t>
    </r>
    <phoneticPr fontId="3" type="noConversion"/>
  </si>
  <si>
    <r>
      <t xml:space="preserve">    </t>
    </r>
    <r>
      <rPr>
        <sz val="11"/>
        <color indexed="8"/>
        <rFont val="方正仿宋_GBK"/>
        <family val="4"/>
        <charset val="134"/>
      </rPr>
      <t>机关事业单位基本养老保险缴费支出</t>
    </r>
    <phoneticPr fontId="3" type="noConversion"/>
  </si>
  <si>
    <r>
      <t xml:space="preserve">    </t>
    </r>
    <r>
      <rPr>
        <sz val="11"/>
        <color indexed="8"/>
        <rFont val="方正仿宋_GBK"/>
        <family val="4"/>
        <charset val="134"/>
      </rPr>
      <t>机关事业单位职业年金缴费支出</t>
    </r>
    <phoneticPr fontId="3" type="noConversion"/>
  </si>
  <si>
    <r>
      <t xml:space="preserve">    </t>
    </r>
    <r>
      <rPr>
        <sz val="11"/>
        <color indexed="8"/>
        <rFont val="方正仿宋_GBK"/>
        <family val="4"/>
        <charset val="134"/>
      </rPr>
      <t>行政单位医疗</t>
    </r>
    <phoneticPr fontId="3" type="noConversion"/>
  </si>
  <si>
    <r>
      <t xml:space="preserve">    </t>
    </r>
    <r>
      <rPr>
        <sz val="11"/>
        <color indexed="8"/>
        <rFont val="方正仿宋_GBK"/>
        <family val="4"/>
        <charset val="134"/>
      </rPr>
      <t>公务员医疗补助</t>
    </r>
    <phoneticPr fontId="3" type="noConversion"/>
  </si>
  <si>
    <r>
      <t xml:space="preserve">    </t>
    </r>
    <r>
      <rPr>
        <sz val="11"/>
        <color indexed="8"/>
        <rFont val="方正仿宋_GBK"/>
        <family val="4"/>
        <charset val="134"/>
      </rPr>
      <t>其他行政事业单位医疗支出</t>
    </r>
    <phoneticPr fontId="3" type="noConversion"/>
  </si>
  <si>
    <r>
      <t xml:space="preserve">    </t>
    </r>
    <r>
      <rPr>
        <sz val="11"/>
        <color indexed="8"/>
        <rFont val="方正仿宋_GBK"/>
        <family val="4"/>
        <charset val="134"/>
      </rPr>
      <t>其他卫生健康支出</t>
    </r>
    <phoneticPr fontId="3" type="noConversion"/>
  </si>
  <si>
    <r>
      <t xml:space="preserve">    </t>
    </r>
    <r>
      <rPr>
        <sz val="11"/>
        <color indexed="8"/>
        <rFont val="方正仿宋_GBK"/>
        <family val="4"/>
        <charset val="134"/>
      </rPr>
      <t>行政运行</t>
    </r>
    <phoneticPr fontId="3" type="noConversion"/>
  </si>
  <si>
    <t xml:space="preserve">  行政运行</t>
    <phoneticPr fontId="3" type="noConversion"/>
  </si>
  <si>
    <r>
      <t xml:space="preserve">    </t>
    </r>
    <r>
      <rPr>
        <sz val="11"/>
        <color indexed="8"/>
        <rFont val="方正仿宋_GBK"/>
        <family val="4"/>
        <charset val="134"/>
      </rPr>
      <t>住房公积金</t>
    </r>
    <phoneticPr fontId="3" type="noConversion"/>
  </si>
  <si>
    <r>
      <rPr>
        <b/>
        <sz val="11"/>
        <color indexed="8"/>
        <rFont val="方正仿宋_GBK"/>
        <family val="4"/>
        <charset val="134"/>
      </rPr>
      <t>住房保障支出</t>
    </r>
    <phoneticPr fontId="3" type="noConversion"/>
  </si>
  <si>
    <r>
      <rPr>
        <b/>
        <sz val="11"/>
        <color indexed="8"/>
        <rFont val="方正仿宋_GBK"/>
        <family val="4"/>
        <charset val="134"/>
      </rPr>
      <t>住房改革支出</t>
    </r>
    <phoneticPr fontId="3" type="noConversion"/>
  </si>
  <si>
    <r>
      <rPr>
        <b/>
        <sz val="11"/>
        <color indexed="8"/>
        <rFont val="方正仿宋_GBK"/>
        <family val="4"/>
        <charset val="134"/>
      </rPr>
      <t>其他卫生健康支出</t>
    </r>
    <phoneticPr fontId="3" type="noConversion"/>
  </si>
  <si>
    <r>
      <rPr>
        <b/>
        <sz val="11"/>
        <color indexed="8"/>
        <rFont val="方正仿宋_GBK"/>
        <family val="4"/>
        <charset val="134"/>
      </rPr>
      <t>医疗卫生与计划生育支出</t>
    </r>
    <phoneticPr fontId="3" type="noConversion"/>
  </si>
  <si>
    <r>
      <rPr>
        <b/>
        <sz val="11"/>
        <color indexed="8"/>
        <rFont val="方正仿宋_GBK"/>
        <family val="4"/>
        <charset val="134"/>
      </rPr>
      <t>行政事业单位医疗</t>
    </r>
    <phoneticPr fontId="3" type="noConversion"/>
  </si>
  <si>
    <r>
      <rPr>
        <b/>
        <sz val="11"/>
        <color indexed="8"/>
        <rFont val="方正仿宋_GBK"/>
        <family val="4"/>
        <charset val="134"/>
      </rPr>
      <t>行政事业单位离退休</t>
    </r>
    <phoneticPr fontId="3" type="noConversion"/>
  </si>
  <si>
    <r>
      <rPr>
        <b/>
        <sz val="11"/>
        <color indexed="8"/>
        <rFont val="方正仿宋_GBK"/>
        <family val="4"/>
        <charset val="134"/>
      </rPr>
      <t>社会保障和就业支出</t>
    </r>
    <phoneticPr fontId="3" type="noConversion"/>
  </si>
  <si>
    <r>
      <rPr>
        <b/>
        <sz val="11"/>
        <color indexed="8"/>
        <rFont val="方正仿宋_GBK"/>
        <family val="4"/>
        <charset val="134"/>
      </rPr>
      <t>其他共产党事务支出</t>
    </r>
    <phoneticPr fontId="3" type="noConversion"/>
  </si>
  <si>
    <r>
      <t xml:space="preserve">  </t>
    </r>
    <r>
      <rPr>
        <b/>
        <sz val="11"/>
        <color indexed="8"/>
        <rFont val="方正仿宋_GBK"/>
        <family val="4"/>
        <charset val="134"/>
      </rPr>
      <t>组织事务</t>
    </r>
    <phoneticPr fontId="2" type="noConversion"/>
  </si>
  <si>
    <t>其他支出</t>
    <phoneticPr fontId="3" type="noConversion"/>
  </si>
  <si>
    <t>彩票公益金安排的支出</t>
    <phoneticPr fontId="3" type="noConversion"/>
  </si>
  <si>
    <t xml:space="preserve">  用于其他社会公益事业的彩票公益金的支出</t>
    <phoneticPr fontId="3" type="noConversion"/>
  </si>
  <si>
    <t xml:space="preserve"> 30106</t>
  </si>
  <si>
    <t xml:space="preserve">  伙食补助费</t>
  </si>
  <si>
    <t xml:space="preserve"> 30107</t>
  </si>
  <si>
    <t xml:space="preserve">  绩效工资</t>
  </si>
  <si>
    <t xml:space="preserve"> 30108</t>
  </si>
  <si>
    <t xml:space="preserve">  机关事业单位基本养老保险</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</si>
  <si>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</si>
  <si>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</si>
  <si>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</si>
  <si>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</si>
  <si>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</si>
  <si>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</si>
  <si>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</si>
  <si>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</si>
  <si>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</si>
  <si>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</si>
  <si>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</si>
  <si>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</si>
  <si>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</si>
  <si>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</si>
  <si>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 xml:space="preserve"> 30301</t>
  </si>
  <si>
    <t xml:space="preserve"> 30302</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</si>
  <si>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</si>
  <si>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</si>
  <si>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</si>
  <si>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</si>
  <si>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</si>
  <si>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</si>
  <si>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</si>
  <si>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</si>
  <si>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</si>
  <si>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</si>
  <si>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</si>
  <si>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</si>
  <si>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</si>
  <si>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</si>
  <si>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</si>
  <si>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</si>
  <si>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</si>
  <si>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其他个人和家庭的补助支出</t>
  </si>
  <si>
    <t xml:space="preserve"> 30209</t>
  </si>
  <si>
    <t xml:space="preserve"> 30203</t>
  </si>
  <si>
    <t xml:space="preserve">  咨询费</t>
  </si>
  <si>
    <t xml:space="preserve"> 30204</t>
  </si>
  <si>
    <t xml:space="preserve">  手续费</t>
  </si>
  <si>
    <t xml:space="preserve"> 30205</t>
  </si>
  <si>
    <t xml:space="preserve"> 30206</t>
  </si>
  <si>
    <t xml:space="preserve"> 30207</t>
  </si>
  <si>
    <t xml:space="preserve"> 30208</t>
  </si>
  <si>
    <t xml:space="preserve">  取暖费</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</si>
  <si>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</si>
  <si>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</si>
  <si>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</si>
  <si>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</si>
  <si>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</si>
  <si>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</si>
  <si>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</si>
  <si>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</si>
  <si>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</si>
  <si>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</si>
  <si>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</si>
  <si>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</si>
  <si>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</si>
  <si>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</si>
  <si>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</si>
  <si>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</si>
  <si>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</si>
  <si>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</si>
  <si>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</si>
  <si>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</si>
  <si>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</si>
  <si>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</si>
  <si>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</si>
  <si>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</si>
  <si>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</si>
  <si>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</si>
  <si>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</si>
  <si>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</si>
  <si>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</si>
  <si>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</si>
  <si>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</si>
  <si>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</si>
  <si>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</si>
  <si>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</si>
  <si>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</si>
  <si>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</si>
  <si>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</si>
  <si>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其他支出</t>
    <phoneticPr fontId="3" type="noConversion"/>
  </si>
  <si>
    <t>彩票公益金安排的支出</t>
    <phoneticPr fontId="3" type="noConversion"/>
  </si>
  <si>
    <t>用于其他社会公益事业的彩票公益金支出</t>
    <phoneticPr fontId="3" type="noConversion"/>
  </si>
  <si>
    <t>公开部门：中共重庆市南岸区委组织部</t>
    <phoneticPr fontId="3" type="noConversion"/>
  </si>
  <si>
    <t>公开部门：中共重庆市南岸区委组织部</t>
    <phoneticPr fontId="2" type="noConversion"/>
  </si>
  <si>
    <t>公开部门：中共重庆市南岸区委组织部</t>
    <phoneticPr fontId="2" type="noConversion"/>
  </si>
  <si>
    <t>—</t>
    <phoneticPr fontId="3" type="noConversion"/>
  </si>
  <si>
    <r>
      <rPr>
        <sz val="11"/>
        <rFont val="仿宋"/>
        <family val="3"/>
        <charset val="134"/>
      </rPr>
      <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</si>
</sst>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_(\$* #,##0_);_(\$* \(#,##0\);_(\$* &quot;-&quot;_);_(@_)"/>
    <numFmt numFmtId="178" formatCode="0.00_);[Red]\(0.00\)"/>
    <numFmt numFmtId="179" formatCode="0.00_ "/>
    <numFmt numFmtId="180" formatCode=";;"/>
    <numFmt numFmtId="181" formatCode="#,##0.00_ "/>
  </numFmts>
  <fonts count="52">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sz val="11"/>
      <color indexed="8"/>
      <name val="方正仿宋_GBK"/>
      <family val="4"/>
      <charset val="134"/>
    </font>
    <font>
      <b/>
      <sz val="11"/>
      <color indexed="8"/>
      <name val="方正仿宋_GBK"/>
      <family val="4"/>
      <charset val="134"/>
    </font>
    <font>
      <sz val="11"/>
      <color indexed="8"/>
      <name val="Times New Roman"/>
      <family val="1"/>
    </font>
    <font>
      <b/>
      <sz val="11"/>
      <color indexed="8"/>
      <name val="Times New Roman"/>
      <family val="1"/>
    </font>
    <font>
      <sz val="11"/>
      <name val="Times New Roman"/>
      <family val="1"/>
    </font>
    <font>
      <sz val="10"/>
      <color indexed="8"/>
      <name val="Times New Roman"/>
      <family val="1"/>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54">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4" fillId="0" borderId="1"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1" xfId="327"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 xfId="327"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37"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35" fillId="0" borderId="0" xfId="327" applyFont="1" applyFill="1"/>
    <xf numFmtId="0" fontId="4" fillId="0" borderId="0" xfId="1" applyFont="1" applyBorder="1" applyAlignment="1">
      <alignment horizontal="left" vertic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7" fillId="0" borderId="0" xfId="0" applyFont="1" applyFill="1" applyBorder="1" applyAlignment="1">
      <alignment horizontal="left" vertical="center"/>
    </xf>
    <xf numFmtId="0" fontId="5" fillId="0" borderId="1" xfId="1" applyFont="1" applyFill="1" applyBorder="1" applyAlignment="1">
      <alignment horizontal="center" vertical="center" wrapText="1"/>
    </xf>
    <xf numFmtId="40" fontId="30" fillId="0" borderId="1" xfId="327" quotePrefix="1" applyNumberFormat="1" applyFont="1" applyFill="1" applyBorder="1" applyAlignment="1">
      <alignment horizontal="left" vertical="center" shrinkToFit="1"/>
    </xf>
    <xf numFmtId="0" fontId="32" fillId="0" borderId="1" xfId="0" applyFont="1" applyFill="1" applyBorder="1" applyAlignment="1">
      <alignment horizontal="left" vertical="center" shrinkToFit="1"/>
    </xf>
    <xf numFmtId="0" fontId="46" fillId="0" borderId="1" xfId="0" applyFont="1" applyFill="1" applyBorder="1" applyAlignment="1">
      <alignment horizontal="left" vertical="center" shrinkToFit="1"/>
    </xf>
    <xf numFmtId="0" fontId="47" fillId="0" borderId="1" xfId="0" applyFont="1" applyFill="1" applyBorder="1" applyAlignment="1">
      <alignment horizontal="left" vertical="center" shrinkToFit="1"/>
    </xf>
    <xf numFmtId="0" fontId="48" fillId="0" borderId="1" xfId="0" applyFont="1" applyFill="1" applyBorder="1" applyAlignment="1">
      <alignment horizontal="left" vertical="center" shrinkToFit="1"/>
    </xf>
    <xf numFmtId="4" fontId="48" fillId="0" borderId="1" xfId="0" applyNumberFormat="1" applyFont="1" applyFill="1" applyBorder="1" applyAlignment="1">
      <alignment horizontal="right" vertical="center" shrinkToFit="1"/>
    </xf>
    <xf numFmtId="0" fontId="48" fillId="0" borderId="1" xfId="0" applyFont="1" applyFill="1" applyBorder="1" applyAlignment="1">
      <alignment horizontal="right" vertical="center" shrinkToFit="1"/>
    </xf>
    <xf numFmtId="0" fontId="49" fillId="0" borderId="1" xfId="0" applyFont="1" applyFill="1" applyBorder="1" applyAlignment="1">
      <alignment horizontal="left" vertical="center" shrinkToFit="1"/>
    </xf>
    <xf numFmtId="0" fontId="48" fillId="0" borderId="1" xfId="0" quotePrefix="1" applyFont="1" applyFill="1" applyBorder="1" applyAlignment="1">
      <alignment horizontal="left" vertical="center" shrinkToFit="1"/>
    </xf>
    <xf numFmtId="0" fontId="32" fillId="0" borderId="1" xfId="0" quotePrefix="1" applyFont="1" applyFill="1" applyBorder="1" applyAlignment="1">
      <alignment horizontal="left" vertical="center" shrinkToFit="1"/>
    </xf>
    <xf numFmtId="4" fontId="48" fillId="0" borderId="1" xfId="0" applyNumberFormat="1" applyFont="1" applyFill="1" applyBorder="1" applyAlignment="1">
      <alignment vertical="center" shrinkToFit="1"/>
    </xf>
    <xf numFmtId="0" fontId="48" fillId="0" borderId="1" xfId="0" applyFont="1" applyFill="1" applyBorder="1" applyAlignment="1">
      <alignment vertical="center" shrinkToFit="1"/>
    </xf>
    <xf numFmtId="181" fontId="50" fillId="0" borderId="1" xfId="327" applyNumberFormat="1" applyFont="1" applyFill="1" applyBorder="1" applyAlignment="1" applyProtection="1">
      <alignment horizontal="center" vertical="center" shrinkToFit="1"/>
    </xf>
    <xf numFmtId="178" fontId="48" fillId="0" borderId="1" xfId="0" applyNumberFormat="1" applyFont="1" applyFill="1" applyBorder="1" applyAlignment="1">
      <alignment vertical="center" shrinkToFit="1"/>
    </xf>
    <xf numFmtId="2" fontId="30" fillId="0" borderId="1" xfId="0" applyNumberFormat="1" applyFont="1" applyFill="1" applyBorder="1" applyAlignment="1">
      <alignment horizontal="right" vertical="center" shrinkToFit="1"/>
    </xf>
    <xf numFmtId="0" fontId="37" fillId="0" borderId="18" xfId="0" applyFont="1" applyFill="1" applyBorder="1" applyAlignment="1">
      <alignment vertical="center"/>
    </xf>
    <xf numFmtId="2" fontId="4" fillId="0" borderId="1" xfId="327" applyNumberFormat="1" applyFont="1" applyFill="1" applyBorder="1" applyAlignment="1" applyProtection="1">
      <alignment horizontal="center" vertical="center" shrinkToFit="1"/>
    </xf>
    <xf numFmtId="40" fontId="50" fillId="0" borderId="1" xfId="327" applyNumberFormat="1" applyFont="1" applyFill="1" applyBorder="1" applyAlignment="1">
      <alignment vertical="center" shrinkToFit="1"/>
    </xf>
    <xf numFmtId="2" fontId="48" fillId="0" borderId="1" xfId="327" applyNumberFormat="1" applyFont="1" applyFill="1" applyBorder="1"/>
    <xf numFmtId="0" fontId="48" fillId="0" borderId="1" xfId="327" applyFont="1" applyFill="1" applyBorder="1"/>
    <xf numFmtId="178" fontId="39" fillId="0" borderId="1" xfId="0" applyNumberFormat="1" applyFont="1" applyFill="1" applyBorder="1" applyAlignment="1" applyProtection="1">
      <alignment horizontal="center" vertical="center"/>
    </xf>
    <xf numFmtId="2" fontId="50" fillId="0" borderId="1" xfId="0" applyNumberFormat="1" applyFont="1" applyFill="1" applyBorder="1" applyAlignment="1">
      <alignment horizontal="right" vertical="center" shrinkToFit="1"/>
    </xf>
    <xf numFmtId="4" fontId="50" fillId="0" borderId="1" xfId="0" applyNumberFormat="1" applyFont="1" applyFill="1" applyBorder="1" applyAlignment="1">
      <alignment horizontal="right" vertical="center" shrinkToFit="1"/>
    </xf>
    <xf numFmtId="0" fontId="50" fillId="0" borderId="1" xfId="0" applyFont="1" applyFill="1" applyBorder="1" applyAlignment="1">
      <alignment horizontal="right" vertical="center" shrinkToFit="1"/>
    </xf>
    <xf numFmtId="0" fontId="50" fillId="0" borderId="1" xfId="0" applyFont="1" applyFill="1" applyBorder="1" applyAlignment="1">
      <alignment horizontal="center" vertical="center" shrinkToFit="1"/>
    </xf>
    <xf numFmtId="0" fontId="50" fillId="0" borderId="1" xfId="0" applyFont="1" applyFill="1" applyBorder="1" applyAlignment="1">
      <alignment vertical="center" shrinkToFit="1"/>
    </xf>
    <xf numFmtId="3" fontId="50" fillId="0" borderId="1" xfId="0" applyNumberFormat="1" applyFont="1" applyFill="1" applyBorder="1" applyAlignment="1">
      <alignment vertical="center" shrinkToFit="1"/>
    </xf>
    <xf numFmtId="2" fontId="51" fillId="0" borderId="1" xfId="327" applyNumberFormat="1" applyFont="1" applyBorder="1"/>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18"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4" xfId="0" applyFont="1" applyFill="1" applyBorder="1" applyAlignment="1">
      <alignment horizontal="center" vertical="center" wrapText="1" shrinkToFit="1"/>
    </xf>
    <xf numFmtId="0" fontId="31" fillId="0" borderId="16" xfId="0" applyFont="1" applyFill="1" applyBorder="1" applyAlignment="1">
      <alignment horizontal="center" vertical="center" wrapText="1" shrinkToFit="1"/>
    </xf>
    <xf numFmtId="0" fontId="31" fillId="0" borderId="15"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 xfId="327" quotePrefix="1" applyNumberFormat="1" applyFont="1" applyFill="1" applyBorder="1" applyAlignment="1" applyProtection="1">
      <alignment horizontal="center" vertical="center" wrapText="1" shrinkToFit="1"/>
    </xf>
    <xf numFmtId="0" fontId="5" fillId="0"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7" fillId="0" borderId="0" xfId="0" applyFont="1" applyFill="1" applyBorder="1" applyAlignment="1">
      <alignment horizontal="left" vertical="center"/>
    </xf>
    <xf numFmtId="49" fontId="39" fillId="0" borderId="1"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17"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4" xfId="1" applyNumberFormat="1" applyFont="1" applyFill="1" applyBorder="1" applyAlignment="1" applyProtection="1">
      <alignment horizontal="center" vertical="center" wrapText="1"/>
    </xf>
    <xf numFmtId="0" fontId="5" fillId="0" borderId="15" xfId="1"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30" fillId="0" borderId="0" xfId="327"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zoomScaleNormal="100" workbookViewId="0">
      <selection activeCell="G21" sqref="G21"/>
    </sheetView>
  </sheetViews>
  <sheetFormatPr defaultColWidth="13" defaultRowHeight="12.75"/>
  <cols>
    <col min="1" max="1" width="41.83203125" style="1" customWidth="1"/>
    <col min="2" max="2" width="30.33203125" style="12" customWidth="1"/>
    <col min="3" max="3" width="47.33203125" style="1" customWidth="1"/>
    <col min="4" max="4" width="32.6640625" style="12" customWidth="1"/>
    <col min="5" max="221" width="9.33203125" style="1" customWidth="1"/>
    <col min="222" max="222" width="25" style="1" customWidth="1"/>
    <col min="223" max="223" width="7.83203125" style="1" customWidth="1"/>
    <col min="224" max="16384" width="13" style="1"/>
  </cols>
  <sheetData>
    <row r="1" spans="1:4" ht="20.25" customHeight="1">
      <c r="A1" s="113" t="s">
        <v>150</v>
      </c>
      <c r="B1" s="114"/>
      <c r="C1" s="114"/>
      <c r="D1" s="115"/>
    </row>
    <row r="2" spans="1:4" ht="18" customHeight="1">
      <c r="A2" s="56"/>
      <c r="B2" s="57"/>
      <c r="C2" s="57"/>
      <c r="D2" s="3" t="s">
        <v>24</v>
      </c>
    </row>
    <row r="3" spans="1:4" ht="14.25" customHeight="1">
      <c r="A3" s="118" t="s">
        <v>184</v>
      </c>
      <c r="B3" s="118"/>
      <c r="C3" s="2"/>
      <c r="D3" s="3" t="s">
        <v>0</v>
      </c>
    </row>
    <row r="4" spans="1:4" ht="13.5">
      <c r="A4" s="116" t="s">
        <v>101</v>
      </c>
      <c r="B4" s="117"/>
      <c r="C4" s="116" t="s">
        <v>102</v>
      </c>
      <c r="D4" s="117"/>
    </row>
    <row r="5" spans="1:4" ht="13.5">
      <c r="A5" s="4" t="s">
        <v>68</v>
      </c>
      <c r="B5" s="4" t="s">
        <v>1</v>
      </c>
      <c r="C5" s="4" t="s">
        <v>107</v>
      </c>
      <c r="D5" s="4" t="s">
        <v>1</v>
      </c>
    </row>
    <row r="6" spans="1:4" ht="13.5">
      <c r="A6" s="85" t="s">
        <v>108</v>
      </c>
      <c r="B6" s="112">
        <v>2452.2784860000002</v>
      </c>
      <c r="C6" s="24" t="s">
        <v>52</v>
      </c>
      <c r="D6" s="112">
        <v>2228.1365860000001</v>
      </c>
    </row>
    <row r="7" spans="1:4" ht="13.5">
      <c r="A7" s="17" t="s">
        <v>2</v>
      </c>
      <c r="B7" s="112"/>
      <c r="C7" s="24" t="s">
        <v>54</v>
      </c>
      <c r="D7" s="112"/>
    </row>
    <row r="8" spans="1:4" ht="13.5">
      <c r="A8" s="17" t="s">
        <v>3</v>
      </c>
      <c r="B8" s="112"/>
      <c r="C8" s="24" t="s">
        <v>55</v>
      </c>
      <c r="D8" s="112"/>
    </row>
    <row r="9" spans="1:4" ht="13.5">
      <c r="A9" s="17" t="s">
        <v>4</v>
      </c>
      <c r="B9" s="112"/>
      <c r="C9" s="24" t="s">
        <v>56</v>
      </c>
      <c r="D9" s="112"/>
    </row>
    <row r="10" spans="1:4" ht="13.5">
      <c r="A10" s="85" t="s">
        <v>17</v>
      </c>
      <c r="B10" s="112"/>
      <c r="C10" s="24" t="s">
        <v>57</v>
      </c>
      <c r="D10" s="112"/>
    </row>
    <row r="11" spans="1:4" ht="13.5">
      <c r="A11" s="17" t="s">
        <v>5</v>
      </c>
      <c r="B11" s="112"/>
      <c r="C11" s="24" t="s">
        <v>58</v>
      </c>
      <c r="D11" s="112"/>
    </row>
    <row r="12" spans="1:4" ht="13.5">
      <c r="A12" s="17"/>
      <c r="B12" s="112"/>
      <c r="C12" s="24" t="s">
        <v>185</v>
      </c>
      <c r="D12" s="112"/>
    </row>
    <row r="13" spans="1:4" ht="13.5">
      <c r="A13" s="17"/>
      <c r="B13" s="112"/>
      <c r="C13" s="24" t="s">
        <v>186</v>
      </c>
      <c r="D13" s="112">
        <v>116.087</v>
      </c>
    </row>
    <row r="14" spans="1:4" ht="13.5">
      <c r="A14" s="17"/>
      <c r="B14" s="112"/>
      <c r="C14" s="24" t="s">
        <v>187</v>
      </c>
      <c r="D14" s="112">
        <v>40.270000000000003</v>
      </c>
    </row>
    <row r="15" spans="1:4" ht="14.25">
      <c r="A15" s="65"/>
      <c r="B15" s="112"/>
      <c r="C15" s="25" t="s">
        <v>188</v>
      </c>
      <c r="D15" s="112"/>
    </row>
    <row r="16" spans="1:4" ht="13.5">
      <c r="A16" s="66"/>
      <c r="B16" s="112"/>
      <c r="C16" s="25" t="s">
        <v>189</v>
      </c>
      <c r="D16" s="112"/>
    </row>
    <row r="17" spans="1:4" ht="13.5">
      <c r="A17" s="66"/>
      <c r="B17" s="112"/>
      <c r="C17" s="25" t="s">
        <v>190</v>
      </c>
      <c r="D17" s="112"/>
    </row>
    <row r="18" spans="1:4" ht="13.5">
      <c r="A18" s="66"/>
      <c r="B18" s="112"/>
      <c r="C18" s="25" t="s">
        <v>191</v>
      </c>
      <c r="D18" s="112"/>
    </row>
    <row r="19" spans="1:4" ht="13.5">
      <c r="A19" s="66"/>
      <c r="B19" s="112"/>
      <c r="C19" s="25" t="s">
        <v>192</v>
      </c>
      <c r="D19" s="112"/>
    </row>
    <row r="20" spans="1:4" ht="13.5">
      <c r="A20" s="66"/>
      <c r="B20" s="112"/>
      <c r="C20" s="25" t="s">
        <v>193</v>
      </c>
      <c r="D20" s="112"/>
    </row>
    <row r="21" spans="1:4" ht="13.5">
      <c r="A21" s="66"/>
      <c r="B21" s="112"/>
      <c r="C21" s="25" t="s">
        <v>194</v>
      </c>
      <c r="D21" s="112"/>
    </row>
    <row r="22" spans="1:4" ht="13.5">
      <c r="A22" s="17"/>
      <c r="B22" s="112"/>
      <c r="C22" s="25" t="s">
        <v>195</v>
      </c>
      <c r="D22" s="112"/>
    </row>
    <row r="23" spans="1:4" ht="13.5">
      <c r="A23" s="17"/>
      <c r="B23" s="112"/>
      <c r="C23" s="25" t="s">
        <v>196</v>
      </c>
      <c r="D23" s="112"/>
    </row>
    <row r="24" spans="1:4" ht="13.5">
      <c r="A24" s="17"/>
      <c r="B24" s="112"/>
      <c r="C24" s="25" t="s">
        <v>197</v>
      </c>
      <c r="D24" s="112">
        <v>76.064999999999998</v>
      </c>
    </row>
    <row r="25" spans="1:4" ht="13.5">
      <c r="A25" s="17"/>
      <c r="B25" s="112"/>
      <c r="C25" s="25" t="s">
        <v>198</v>
      </c>
      <c r="D25" s="112"/>
    </row>
    <row r="26" spans="1:4" ht="13.5">
      <c r="A26" s="17"/>
      <c r="B26" s="112"/>
      <c r="C26" s="25" t="s">
        <v>199</v>
      </c>
      <c r="D26" s="112"/>
    </row>
    <row r="27" spans="1:4" ht="13.5">
      <c r="A27" s="17"/>
      <c r="B27" s="112"/>
      <c r="C27" s="25" t="s">
        <v>200</v>
      </c>
      <c r="D27" s="112">
        <v>0.28000000000000003</v>
      </c>
    </row>
    <row r="28" spans="1:4" ht="13.5">
      <c r="A28" s="17"/>
      <c r="B28" s="112"/>
      <c r="C28" s="25" t="s">
        <v>201</v>
      </c>
      <c r="D28" s="112"/>
    </row>
    <row r="29" spans="1:4" ht="13.5">
      <c r="A29" s="17"/>
      <c r="B29" s="112"/>
      <c r="C29" s="25" t="s">
        <v>202</v>
      </c>
      <c r="D29" s="112"/>
    </row>
    <row r="30" spans="1:4" ht="13.5">
      <c r="A30" s="7" t="s">
        <v>6</v>
      </c>
      <c r="B30" s="112">
        <f>(SUM(B6))</f>
        <v>2452.2784860000002</v>
      </c>
      <c r="C30" s="23" t="s">
        <v>7</v>
      </c>
      <c r="D30" s="112">
        <f>(SUM(D6:D29))</f>
        <v>2460.8385860000003</v>
      </c>
    </row>
    <row r="31" spans="1:4" ht="13.5">
      <c r="A31" s="7" t="s">
        <v>8</v>
      </c>
      <c r="B31" s="112"/>
      <c r="C31" s="7" t="s">
        <v>9</v>
      </c>
      <c r="D31" s="112"/>
    </row>
    <row r="32" spans="1:4" ht="13.5">
      <c r="A32" s="7" t="s">
        <v>18</v>
      </c>
      <c r="B32" s="112">
        <v>13.562200000000001</v>
      </c>
      <c r="C32" s="7" t="s">
        <v>10</v>
      </c>
      <c r="D32" s="112">
        <f>(B33-D30)</f>
        <v>5.0020999999997002</v>
      </c>
    </row>
    <row r="33" spans="1:4" ht="13.5">
      <c r="A33" s="7" t="s">
        <v>11</v>
      </c>
      <c r="B33" s="112">
        <f>(B30+B32)</f>
        <v>2465.840686</v>
      </c>
      <c r="C33" s="23" t="s">
        <v>12</v>
      </c>
      <c r="D33" s="112">
        <f>(D30+D32)</f>
        <v>2465.840686</v>
      </c>
    </row>
    <row r="34" spans="1:4" ht="21" customHeight="1">
      <c r="A34" s="53" t="s">
        <v>152</v>
      </c>
      <c r="B34" s="67"/>
      <c r="C34" s="53"/>
      <c r="D34" s="67"/>
    </row>
    <row r="35" spans="1:4" ht="21" customHeight="1">
      <c r="A35" s="53" t="s">
        <v>136</v>
      </c>
      <c r="B35" s="67"/>
      <c r="C35" s="53"/>
      <c r="D35" s="67"/>
    </row>
    <row r="36" spans="1:4" ht="21" customHeight="1">
      <c r="A36" s="9"/>
      <c r="B36" s="43"/>
      <c r="C36" s="9"/>
      <c r="D36" s="43"/>
    </row>
    <row r="37" spans="1:4" ht="21" customHeight="1">
      <c r="A37" s="9"/>
      <c r="B37" s="43"/>
      <c r="C37" s="9"/>
      <c r="D37" s="43"/>
    </row>
    <row r="38" spans="1:4" ht="21" customHeight="1">
      <c r="A38" s="9"/>
      <c r="B38" s="43"/>
      <c r="C38" s="9"/>
      <c r="D38" s="43"/>
    </row>
    <row r="39" spans="1:4" ht="21" customHeight="1">
      <c r="A39" s="9"/>
      <c r="B39" s="43"/>
      <c r="C39" s="9"/>
      <c r="D39" s="43"/>
    </row>
    <row r="40" spans="1:4" ht="21" customHeight="1">
      <c r="A40" s="9"/>
      <c r="B40" s="43"/>
      <c r="C40" s="9"/>
      <c r="D40" s="43"/>
    </row>
    <row r="41" spans="1:4" ht="21" customHeight="1">
      <c r="A41" s="9"/>
      <c r="B41" s="43"/>
      <c r="C41" s="9"/>
      <c r="D41" s="43"/>
    </row>
    <row r="42" spans="1:4" ht="21" customHeight="1">
      <c r="A42" s="9"/>
      <c r="B42" s="43"/>
      <c r="C42" s="9"/>
      <c r="D42" s="43"/>
    </row>
    <row r="43" spans="1:4" ht="14.25">
      <c r="A43" s="9"/>
      <c r="B43" s="43"/>
      <c r="C43" s="9"/>
      <c r="D43" s="43"/>
    </row>
    <row r="44" spans="1:4" ht="14.25">
      <c r="A44" s="10"/>
      <c r="B44" s="44"/>
      <c r="C44" s="10"/>
      <c r="D44" s="44"/>
    </row>
    <row r="45" spans="1:4" ht="14.25">
      <c r="A45" s="10"/>
      <c r="B45" s="44"/>
      <c r="C45" s="10"/>
      <c r="D45" s="44"/>
    </row>
    <row r="46" spans="1:4" ht="14.25">
      <c r="A46" s="10"/>
      <c r="B46" s="44"/>
      <c r="C46" s="10"/>
      <c r="D46" s="44"/>
    </row>
    <row r="47" spans="1:4" ht="14.25">
      <c r="A47" s="10"/>
      <c r="B47" s="44"/>
      <c r="C47" s="10"/>
      <c r="D47" s="44"/>
    </row>
    <row r="48" spans="1:4" ht="14.25">
      <c r="A48" s="10"/>
      <c r="B48" s="44"/>
      <c r="C48" s="10"/>
      <c r="D48" s="44"/>
    </row>
    <row r="49" spans="1:4" ht="14.25">
      <c r="A49" s="10"/>
      <c r="B49" s="44"/>
      <c r="C49" s="10"/>
      <c r="D49" s="44"/>
    </row>
    <row r="50" spans="1:4" ht="14.25">
      <c r="A50" s="10"/>
      <c r="B50" s="44"/>
      <c r="C50" s="10"/>
      <c r="D50" s="44"/>
    </row>
    <row r="51" spans="1:4" ht="14.25">
      <c r="A51" s="10"/>
      <c r="B51" s="44"/>
      <c r="C51" s="10"/>
      <c r="D51" s="44"/>
    </row>
    <row r="52" spans="1:4" ht="14.25">
      <c r="A52" s="10"/>
      <c r="B52" s="44"/>
      <c r="C52" s="10"/>
      <c r="D52" s="44"/>
    </row>
    <row r="53" spans="1:4" ht="14.25">
      <c r="A53" s="10"/>
      <c r="B53" s="44"/>
      <c r="C53" s="10"/>
      <c r="D53" s="44"/>
    </row>
    <row r="54" spans="1:4" ht="14.25">
      <c r="A54" s="10"/>
      <c r="B54" s="44"/>
      <c r="C54" s="10"/>
      <c r="D54" s="44"/>
    </row>
    <row r="55" spans="1:4" ht="14.25">
      <c r="A55" s="10"/>
      <c r="B55" s="44"/>
      <c r="C55" s="10"/>
      <c r="D55" s="44"/>
    </row>
    <row r="56" spans="1:4" ht="14.25">
      <c r="A56" s="10"/>
      <c r="B56" s="44"/>
      <c r="C56" s="10"/>
      <c r="D56" s="44"/>
    </row>
    <row r="57" spans="1:4" ht="14.25">
      <c r="A57" s="10"/>
      <c r="B57" s="44"/>
      <c r="C57" s="10"/>
      <c r="D57" s="44"/>
    </row>
    <row r="58" spans="1:4" ht="14.25">
      <c r="A58" s="10"/>
      <c r="B58" s="44"/>
      <c r="C58" s="10"/>
      <c r="D58" s="44"/>
    </row>
    <row r="59" spans="1:4" ht="14.25">
      <c r="A59" s="10"/>
      <c r="B59" s="44"/>
      <c r="C59" s="10"/>
      <c r="D59" s="44"/>
    </row>
    <row r="60" spans="1:4" ht="14.25">
      <c r="A60" s="10"/>
      <c r="B60" s="44"/>
      <c r="C60" s="10"/>
      <c r="D60" s="44"/>
    </row>
    <row r="61" spans="1:4" ht="14.25">
      <c r="A61" s="10"/>
      <c r="B61" s="44"/>
      <c r="C61" s="10"/>
      <c r="D61" s="44"/>
    </row>
    <row r="62" spans="1:4" ht="14.25">
      <c r="A62" s="10"/>
      <c r="B62" s="44"/>
      <c r="C62" s="10"/>
      <c r="D62" s="44"/>
    </row>
    <row r="63" spans="1:4" ht="14.25">
      <c r="A63" s="10"/>
      <c r="B63" s="44"/>
      <c r="C63" s="10"/>
      <c r="D63" s="44"/>
    </row>
    <row r="64" spans="1:4" ht="14.25">
      <c r="A64" s="10"/>
      <c r="B64" s="44"/>
      <c r="C64" s="10"/>
      <c r="D64" s="44"/>
    </row>
    <row r="65" spans="1:4" ht="14.25">
      <c r="A65" s="10"/>
      <c r="B65" s="44"/>
      <c r="C65" s="10"/>
      <c r="D65" s="44"/>
    </row>
    <row r="66" spans="1:4" ht="14.25">
      <c r="A66" s="10"/>
      <c r="B66" s="44"/>
      <c r="C66" s="10"/>
      <c r="D66" s="44"/>
    </row>
    <row r="67" spans="1:4" ht="14.25">
      <c r="A67" s="10"/>
      <c r="B67" s="44"/>
      <c r="C67" s="10"/>
      <c r="D67" s="44"/>
    </row>
    <row r="68" spans="1:4" ht="14.25">
      <c r="A68" s="10"/>
      <c r="B68" s="44"/>
      <c r="C68" s="10"/>
      <c r="D68" s="44"/>
    </row>
    <row r="69" spans="1:4" ht="14.25">
      <c r="A69" s="10"/>
      <c r="B69" s="44"/>
      <c r="C69" s="10"/>
      <c r="D69" s="44"/>
    </row>
    <row r="70" spans="1:4" ht="14.25">
      <c r="A70" s="10"/>
      <c r="B70" s="44"/>
      <c r="C70" s="10"/>
      <c r="D70" s="44"/>
    </row>
    <row r="71" spans="1:4" ht="14.25">
      <c r="A71" s="10"/>
      <c r="B71" s="44"/>
      <c r="C71" s="10"/>
      <c r="D71" s="44"/>
    </row>
    <row r="72" spans="1:4" ht="14.25">
      <c r="A72" s="10"/>
      <c r="B72" s="44"/>
      <c r="C72" s="10"/>
      <c r="D72" s="44"/>
    </row>
    <row r="73" spans="1:4" ht="14.25">
      <c r="A73" s="10"/>
      <c r="B73" s="44"/>
      <c r="C73" s="10"/>
      <c r="D73" s="44"/>
    </row>
    <row r="74" spans="1:4" ht="14.25">
      <c r="A74" s="10"/>
      <c r="B74" s="44"/>
      <c r="C74" s="10"/>
      <c r="D74" s="44"/>
    </row>
    <row r="75" spans="1:4" ht="14.25">
      <c r="A75" s="10"/>
      <c r="B75" s="44"/>
      <c r="C75" s="10"/>
      <c r="D75" s="44"/>
    </row>
    <row r="76" spans="1:4" ht="14.25">
      <c r="A76" s="10"/>
      <c r="B76" s="44"/>
      <c r="C76" s="10"/>
      <c r="D76" s="44"/>
    </row>
    <row r="77" spans="1:4" ht="14.25">
      <c r="A77" s="10"/>
      <c r="B77" s="44"/>
      <c r="C77" s="10"/>
      <c r="D77" s="44"/>
    </row>
    <row r="78" spans="1:4" ht="14.25">
      <c r="A78" s="10"/>
      <c r="B78" s="11"/>
      <c r="C78" s="10"/>
      <c r="D78" s="44"/>
    </row>
    <row r="79" spans="1:4" ht="14.25">
      <c r="A79" s="10"/>
      <c r="B79" s="11"/>
      <c r="C79" s="10"/>
      <c r="D79" s="11"/>
    </row>
    <row r="80" spans="1:4" ht="14.25">
      <c r="A80" s="10"/>
      <c r="B80" s="11"/>
      <c r="C80" s="10"/>
      <c r="D80" s="11"/>
    </row>
    <row r="81" spans="1:4" ht="14.25">
      <c r="A81" s="10"/>
      <c r="B81" s="11"/>
      <c r="C81" s="10"/>
      <c r="D81" s="11"/>
    </row>
    <row r="82" spans="1:4" ht="14.25">
      <c r="A82" s="10"/>
      <c r="B82" s="11"/>
      <c r="C82" s="10"/>
      <c r="D82" s="11"/>
    </row>
    <row r="83" spans="1:4" ht="14.25">
      <c r="A83" s="10"/>
      <c r="B83" s="11"/>
      <c r="C83" s="10"/>
      <c r="D83" s="11"/>
    </row>
    <row r="84" spans="1:4" ht="14.25">
      <c r="A84" s="10"/>
      <c r="B84" s="11"/>
      <c r="C84" s="10"/>
      <c r="D84" s="11"/>
    </row>
    <row r="85" spans="1:4" ht="14.25">
      <c r="A85" s="10"/>
      <c r="B85" s="11"/>
      <c r="C85" s="10"/>
      <c r="D85" s="11"/>
    </row>
    <row r="86" spans="1:4" ht="14.25">
      <c r="A86" s="10"/>
      <c r="B86" s="11"/>
      <c r="C86" s="10"/>
      <c r="D86" s="11"/>
    </row>
    <row r="87" spans="1:4" ht="14.25">
      <c r="A87" s="10"/>
      <c r="B87" s="11"/>
      <c r="C87" s="10"/>
      <c r="D87" s="11"/>
    </row>
    <row r="88" spans="1:4" ht="14.25">
      <c r="A88" s="10"/>
      <c r="B88" s="11"/>
      <c r="C88" s="10"/>
      <c r="D88" s="11"/>
    </row>
    <row r="89" spans="1:4" ht="14.25">
      <c r="A89" s="10"/>
      <c r="B89" s="11"/>
      <c r="C89" s="10"/>
      <c r="D89" s="11"/>
    </row>
    <row r="90" spans="1:4" ht="14.25">
      <c r="A90" s="10"/>
      <c r="B90" s="11"/>
      <c r="C90" s="10"/>
      <c r="D90" s="11"/>
    </row>
    <row r="91" spans="1:4" ht="14.25">
      <c r="A91" s="10"/>
      <c r="B91" s="11"/>
      <c r="C91" s="10"/>
      <c r="D91" s="11"/>
    </row>
    <row r="92" spans="1:4" ht="14.25">
      <c r="A92" s="10"/>
      <c r="B92" s="11"/>
      <c r="C92" s="10"/>
      <c r="D92" s="11"/>
    </row>
    <row r="93" spans="1:4" ht="14.25">
      <c r="A93" s="10"/>
      <c r="B93" s="11"/>
      <c r="C93" s="10"/>
      <c r="D93" s="11"/>
    </row>
    <row r="94" spans="1:4" ht="14.25">
      <c r="A94" s="10"/>
      <c r="B94" s="11"/>
      <c r="C94" s="10"/>
      <c r="D94" s="11"/>
    </row>
    <row r="95" spans="1:4" ht="14.25">
      <c r="A95" s="10"/>
      <c r="B95" s="11"/>
      <c r="C95" s="10"/>
      <c r="D95" s="11"/>
    </row>
    <row r="96" spans="1:4" ht="14.25">
      <c r="A96" s="10"/>
      <c r="B96" s="11"/>
      <c r="C96" s="10"/>
      <c r="D96" s="11"/>
    </row>
    <row r="97" spans="1:4" ht="14.25">
      <c r="A97" s="10"/>
      <c r="B97" s="11"/>
      <c r="C97" s="10"/>
      <c r="D97" s="11"/>
    </row>
    <row r="98" spans="1:4" ht="14.25">
      <c r="A98" s="10"/>
      <c r="B98" s="11"/>
      <c r="C98" s="10"/>
      <c r="D98" s="11"/>
    </row>
    <row r="99" spans="1:4" ht="14.25">
      <c r="A99" s="10"/>
      <c r="B99" s="11"/>
      <c r="C99" s="10"/>
      <c r="D99" s="11"/>
    </row>
    <row r="100" spans="1:4" ht="14.25">
      <c r="A100" s="10"/>
      <c r="B100" s="11"/>
      <c r="C100" s="10"/>
      <c r="D100" s="11"/>
    </row>
    <row r="101" spans="1:4" ht="14.25">
      <c r="A101" s="10"/>
      <c r="B101" s="11"/>
      <c r="C101" s="10"/>
      <c r="D101" s="11"/>
    </row>
    <row r="102" spans="1:4" ht="14.25">
      <c r="A102" s="10"/>
      <c r="B102" s="11"/>
      <c r="C102" s="10"/>
      <c r="D102" s="11"/>
    </row>
    <row r="103" spans="1:4" ht="14.25">
      <c r="A103" s="10"/>
      <c r="B103" s="11"/>
      <c r="C103" s="10"/>
      <c r="D103" s="11"/>
    </row>
    <row r="104" spans="1:4" ht="14.25">
      <c r="A104" s="10"/>
      <c r="B104" s="11"/>
      <c r="C104" s="10"/>
      <c r="D104" s="11"/>
    </row>
    <row r="105" spans="1:4" ht="14.25">
      <c r="A105" s="10"/>
      <c r="B105" s="11"/>
      <c r="C105" s="10"/>
      <c r="D105" s="11"/>
    </row>
    <row r="106" spans="1:4" ht="14.25">
      <c r="A106" s="10"/>
      <c r="B106" s="11"/>
      <c r="C106" s="10"/>
      <c r="D106" s="11"/>
    </row>
    <row r="107" spans="1:4" ht="14.25">
      <c r="A107" s="10"/>
      <c r="B107" s="11"/>
      <c r="C107" s="10"/>
      <c r="D107" s="11"/>
    </row>
    <row r="108" spans="1:4" ht="14.25">
      <c r="A108" s="10"/>
      <c r="B108" s="11"/>
      <c r="C108" s="10"/>
      <c r="D108" s="11"/>
    </row>
    <row r="109" spans="1:4" ht="14.25">
      <c r="A109" s="10"/>
      <c r="B109" s="11"/>
      <c r="C109" s="10"/>
      <c r="D109" s="11"/>
    </row>
    <row r="110" spans="1:4" ht="14.25">
      <c r="A110" s="10"/>
      <c r="B110" s="11"/>
      <c r="C110" s="10"/>
      <c r="D110" s="11"/>
    </row>
    <row r="111" spans="1:4" ht="14.25">
      <c r="A111" s="10"/>
      <c r="B111" s="11"/>
      <c r="C111" s="10"/>
      <c r="D111" s="11"/>
    </row>
    <row r="112" spans="1:4" ht="14.25">
      <c r="A112" s="10"/>
      <c r="B112" s="11"/>
      <c r="C112" s="10"/>
      <c r="D112" s="11"/>
    </row>
    <row r="113" spans="1:4" ht="14.25">
      <c r="A113" s="10"/>
      <c r="B113" s="11"/>
      <c r="C113" s="10"/>
      <c r="D113" s="11"/>
    </row>
    <row r="114" spans="1:4" ht="14.25">
      <c r="A114" s="10"/>
      <c r="B114" s="11"/>
      <c r="C114" s="10"/>
      <c r="D114" s="11"/>
    </row>
    <row r="115" spans="1:4" ht="14.25">
      <c r="A115" s="10"/>
      <c r="B115" s="11"/>
      <c r="C115" s="10"/>
      <c r="D115" s="11"/>
    </row>
    <row r="116" spans="1:4" ht="14.25">
      <c r="A116" s="10"/>
      <c r="B116" s="11"/>
      <c r="C116" s="10"/>
      <c r="D116" s="11"/>
    </row>
    <row r="117" spans="1:4" ht="14.25">
      <c r="A117" s="10"/>
      <c r="B117" s="11"/>
      <c r="C117" s="10"/>
      <c r="D117" s="11"/>
    </row>
    <row r="118" spans="1:4" ht="14.25">
      <c r="A118" s="10"/>
      <c r="B118" s="11"/>
      <c r="C118" s="10"/>
      <c r="D118" s="11"/>
    </row>
    <row r="119" spans="1:4" ht="14.25">
      <c r="A119" s="10"/>
      <c r="B119" s="11"/>
      <c r="C119" s="10"/>
      <c r="D119" s="11"/>
    </row>
    <row r="120" spans="1:4" ht="14.25">
      <c r="A120" s="10"/>
      <c r="B120" s="11"/>
      <c r="C120" s="10"/>
      <c r="D120" s="11"/>
    </row>
    <row r="121" spans="1:4" ht="14.25">
      <c r="A121" s="10"/>
      <c r="B121" s="11"/>
      <c r="C121" s="10"/>
      <c r="D121" s="11"/>
    </row>
    <row r="122" spans="1:4" ht="14.25">
      <c r="A122" s="10"/>
      <c r="B122" s="11"/>
      <c r="C122" s="10"/>
      <c r="D122" s="11"/>
    </row>
    <row r="123" spans="1:4" ht="14.25">
      <c r="A123" s="10"/>
      <c r="B123" s="11"/>
      <c r="C123" s="10"/>
      <c r="D123" s="11"/>
    </row>
    <row r="124" spans="1:4" ht="14.25">
      <c r="A124" s="10"/>
      <c r="B124" s="11"/>
      <c r="C124" s="10"/>
      <c r="D124" s="11"/>
    </row>
    <row r="125" spans="1:4" ht="14.25">
      <c r="A125" s="10"/>
      <c r="B125" s="11"/>
      <c r="C125" s="10"/>
      <c r="D125" s="11"/>
    </row>
    <row r="126" spans="1:4" ht="14.25">
      <c r="A126" s="10"/>
      <c r="B126" s="11"/>
      <c r="C126" s="10"/>
      <c r="D126" s="11"/>
    </row>
    <row r="127" spans="1:4" ht="14.25">
      <c r="A127" s="10"/>
      <c r="B127" s="11"/>
      <c r="C127" s="10"/>
      <c r="D127" s="11"/>
    </row>
    <row r="128" spans="1:4" ht="14.25">
      <c r="A128" s="10"/>
      <c r="B128" s="11"/>
      <c r="C128" s="10"/>
      <c r="D128" s="11"/>
    </row>
    <row r="129" spans="1:4" ht="14.25">
      <c r="A129" s="10"/>
      <c r="B129" s="11"/>
      <c r="C129" s="10"/>
      <c r="D129" s="11"/>
    </row>
    <row r="130" spans="1:4" ht="14.25">
      <c r="A130" s="10"/>
      <c r="B130" s="11"/>
      <c r="C130" s="10"/>
      <c r="D130" s="11"/>
    </row>
    <row r="131" spans="1:4" ht="14.25">
      <c r="A131" s="10"/>
      <c r="B131" s="11"/>
      <c r="C131" s="10"/>
      <c r="D131" s="11"/>
    </row>
    <row r="132" spans="1:4" ht="14.25">
      <c r="A132" s="10"/>
      <c r="B132" s="11"/>
      <c r="C132" s="10"/>
      <c r="D132" s="11"/>
    </row>
    <row r="133" spans="1:4" ht="14.25">
      <c r="A133" s="10"/>
      <c r="B133" s="11"/>
      <c r="C133" s="10"/>
      <c r="D133" s="11"/>
    </row>
    <row r="134" spans="1:4" ht="14.25">
      <c r="A134" s="10"/>
      <c r="B134" s="11"/>
      <c r="C134" s="10"/>
      <c r="D134" s="11"/>
    </row>
    <row r="135" spans="1:4" ht="14.25">
      <c r="A135" s="10"/>
      <c r="B135" s="11"/>
      <c r="C135" s="10"/>
      <c r="D135" s="11"/>
    </row>
    <row r="136" spans="1:4" ht="14.25">
      <c r="A136" s="10"/>
      <c r="B136" s="11"/>
      <c r="C136" s="10"/>
      <c r="D136" s="11"/>
    </row>
    <row r="137" spans="1:4" ht="14.25">
      <c r="A137" s="10"/>
      <c r="B137" s="11"/>
      <c r="C137" s="10"/>
      <c r="D137" s="11"/>
    </row>
    <row r="138" spans="1:4" ht="14.25">
      <c r="A138" s="10"/>
      <c r="B138" s="11"/>
      <c r="C138" s="10"/>
      <c r="D138" s="11"/>
    </row>
    <row r="139" spans="1:4" ht="14.25">
      <c r="A139" s="10"/>
      <c r="B139" s="11"/>
      <c r="C139" s="10"/>
      <c r="D139" s="11"/>
    </row>
    <row r="140" spans="1:4" ht="14.25">
      <c r="A140" s="10"/>
      <c r="B140" s="11"/>
      <c r="C140" s="10"/>
      <c r="D140" s="11"/>
    </row>
    <row r="141" spans="1:4" ht="14.25">
      <c r="A141" s="10"/>
      <c r="B141" s="11"/>
      <c r="C141" s="10"/>
      <c r="D141" s="11"/>
    </row>
    <row r="142" spans="1:4" ht="14.25">
      <c r="A142" s="10"/>
      <c r="B142" s="11"/>
      <c r="C142" s="10"/>
      <c r="D142" s="11"/>
    </row>
    <row r="143" spans="1:4" ht="14.25">
      <c r="A143" s="10"/>
      <c r="B143" s="11"/>
      <c r="C143" s="10"/>
      <c r="D143" s="11"/>
    </row>
    <row r="144" spans="1:4" ht="14.25">
      <c r="A144" s="10"/>
      <c r="B144" s="11"/>
      <c r="C144" s="10"/>
      <c r="D144" s="11"/>
    </row>
    <row r="145" spans="1:4" ht="14.25">
      <c r="A145" s="10"/>
      <c r="B145" s="11"/>
      <c r="C145" s="10"/>
      <c r="D145" s="11"/>
    </row>
    <row r="146" spans="1:4" ht="14.25">
      <c r="A146" s="10"/>
      <c r="B146" s="11"/>
      <c r="C146" s="10"/>
      <c r="D146" s="11"/>
    </row>
    <row r="147" spans="1:4" ht="14.25">
      <c r="A147" s="10"/>
      <c r="B147" s="11"/>
      <c r="C147" s="10"/>
      <c r="D147" s="11"/>
    </row>
    <row r="148" spans="1:4" ht="14.25">
      <c r="A148" s="10"/>
      <c r="B148" s="11"/>
      <c r="C148" s="10"/>
      <c r="D148" s="11"/>
    </row>
    <row r="149" spans="1:4" ht="14.25">
      <c r="A149" s="10"/>
      <c r="B149" s="11"/>
      <c r="C149" s="10"/>
      <c r="D149" s="11"/>
    </row>
    <row r="150" spans="1:4" ht="14.25">
      <c r="A150" s="10"/>
      <c r="B150" s="11"/>
      <c r="C150" s="10"/>
      <c r="D150" s="11"/>
    </row>
    <row r="151" spans="1:4" ht="14.25">
      <c r="A151" s="10"/>
      <c r="B151" s="11"/>
      <c r="C151" s="10"/>
      <c r="D151" s="11"/>
    </row>
    <row r="152" spans="1:4" ht="14.25">
      <c r="A152" s="10"/>
      <c r="B152" s="11"/>
      <c r="C152" s="10"/>
      <c r="D152" s="11"/>
    </row>
    <row r="153" spans="1:4" ht="14.25">
      <c r="A153" s="10"/>
      <c r="B153" s="11"/>
      <c r="C153" s="10"/>
      <c r="D153" s="11"/>
    </row>
    <row r="154" spans="1:4" ht="14.25">
      <c r="A154" s="10"/>
      <c r="B154" s="11"/>
      <c r="C154" s="10"/>
      <c r="D154" s="11"/>
    </row>
    <row r="155" spans="1:4" ht="14.25">
      <c r="A155" s="10"/>
      <c r="B155" s="11"/>
      <c r="C155" s="10"/>
      <c r="D155" s="11"/>
    </row>
    <row r="156" spans="1:4" ht="14.25">
      <c r="A156" s="10"/>
      <c r="B156" s="11"/>
      <c r="C156" s="10"/>
      <c r="D156" s="11"/>
    </row>
  </sheetData>
  <mergeCells count="4">
    <mergeCell ref="A1:D1"/>
    <mergeCell ref="A4:B4"/>
    <mergeCell ref="C4:D4"/>
    <mergeCell ref="A3:B3"/>
  </mergeCells>
  <phoneticPr fontId="2"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
  <sheetViews>
    <sheetView workbookViewId="0">
      <selection activeCell="I15" sqref="I15"/>
    </sheetView>
  </sheetViews>
  <sheetFormatPr defaultRowHeight="11.25"/>
  <cols>
    <col min="1" max="1" width="20.5" style="46" customWidth="1"/>
    <col min="2" max="2" width="63.5" style="21" customWidth="1"/>
    <col min="3" max="3" width="19.83203125" style="21" hidden="1" customWidth="1"/>
    <col min="4" max="4" width="19.83203125" style="21" customWidth="1"/>
    <col min="5" max="5" width="19.83203125" style="21" hidden="1" customWidth="1"/>
    <col min="6" max="6" width="19.83203125" style="21" customWidth="1"/>
    <col min="7" max="12" width="11.6640625" style="21" customWidth="1"/>
    <col min="13" max="246" width="9.33203125" style="21"/>
    <col min="247" max="249" width="3.6640625" style="21" customWidth="1"/>
    <col min="250" max="250" width="43.6640625" style="21" customWidth="1"/>
    <col min="251" max="257" width="20" style="21" customWidth="1"/>
    <col min="258" max="258" width="11.33203125" style="21" customWidth="1"/>
    <col min="259" max="502" width="9.33203125" style="21"/>
    <col min="503" max="505" width="3.6640625" style="21" customWidth="1"/>
    <col min="506" max="506" width="43.6640625" style="21" customWidth="1"/>
    <col min="507" max="513" width="20" style="21" customWidth="1"/>
    <col min="514" max="514" width="11.33203125" style="21" customWidth="1"/>
    <col min="515" max="758" width="9.33203125" style="21"/>
    <col min="759" max="761" width="3.6640625" style="21" customWidth="1"/>
    <col min="762" max="762" width="43.6640625" style="21" customWidth="1"/>
    <col min="763" max="769" width="20" style="21" customWidth="1"/>
    <col min="770" max="770" width="11.33203125" style="21" customWidth="1"/>
    <col min="771" max="1014" width="9.33203125" style="21"/>
    <col min="1015" max="1017" width="3.6640625" style="21" customWidth="1"/>
    <col min="1018" max="1018" width="43.6640625" style="21" customWidth="1"/>
    <col min="1019" max="1025" width="20" style="21" customWidth="1"/>
    <col min="1026" max="1026" width="11.33203125" style="21" customWidth="1"/>
    <col min="1027" max="1270" width="9.33203125" style="21"/>
    <col min="1271" max="1273" width="3.6640625" style="21" customWidth="1"/>
    <col min="1274" max="1274" width="43.6640625" style="21" customWidth="1"/>
    <col min="1275" max="1281" width="20" style="21" customWidth="1"/>
    <col min="1282" max="1282" width="11.33203125" style="21" customWidth="1"/>
    <col min="1283" max="1526" width="9.33203125" style="21"/>
    <col min="1527" max="1529" width="3.6640625" style="21" customWidth="1"/>
    <col min="1530" max="1530" width="43.6640625" style="21" customWidth="1"/>
    <col min="1531" max="1537" width="20" style="21" customWidth="1"/>
    <col min="1538" max="1538" width="11.33203125" style="21" customWidth="1"/>
    <col min="1539" max="1782" width="9.33203125" style="21"/>
    <col min="1783" max="1785" width="3.6640625" style="21" customWidth="1"/>
    <col min="1786" max="1786" width="43.6640625" style="21" customWidth="1"/>
    <col min="1787" max="1793" width="20" style="21" customWidth="1"/>
    <col min="1794" max="1794" width="11.33203125" style="21" customWidth="1"/>
    <col min="1795" max="2038" width="9.33203125" style="21"/>
    <col min="2039" max="2041" width="3.6640625" style="21" customWidth="1"/>
    <col min="2042" max="2042" width="43.6640625" style="21" customWidth="1"/>
    <col min="2043" max="2049" width="20" style="21" customWidth="1"/>
    <col min="2050" max="2050" width="11.33203125" style="21" customWidth="1"/>
    <col min="2051" max="2294" width="9.33203125" style="21"/>
    <col min="2295" max="2297" width="3.6640625" style="21" customWidth="1"/>
    <col min="2298" max="2298" width="43.6640625" style="21" customWidth="1"/>
    <col min="2299" max="2305" width="20" style="21" customWidth="1"/>
    <col min="2306" max="2306" width="11.33203125" style="21" customWidth="1"/>
    <col min="2307" max="2550" width="9.33203125" style="21"/>
    <col min="2551" max="2553" width="3.6640625" style="21" customWidth="1"/>
    <col min="2554" max="2554" width="43.6640625" style="21" customWidth="1"/>
    <col min="2555" max="2561" width="20" style="21" customWidth="1"/>
    <col min="2562" max="2562" width="11.33203125" style="21" customWidth="1"/>
    <col min="2563" max="2806" width="9.33203125" style="21"/>
    <col min="2807" max="2809" width="3.6640625" style="21" customWidth="1"/>
    <col min="2810" max="2810" width="43.6640625" style="21" customWidth="1"/>
    <col min="2811" max="2817" width="20" style="21" customWidth="1"/>
    <col min="2818" max="2818" width="11.33203125" style="21" customWidth="1"/>
    <col min="2819" max="3062" width="9.33203125" style="21"/>
    <col min="3063" max="3065" width="3.6640625" style="21" customWidth="1"/>
    <col min="3066" max="3066" width="43.6640625" style="21" customWidth="1"/>
    <col min="3067" max="3073" width="20" style="21" customWidth="1"/>
    <col min="3074" max="3074" width="11.33203125" style="21" customWidth="1"/>
    <col min="3075" max="3318" width="9.33203125" style="21"/>
    <col min="3319" max="3321" width="3.6640625" style="21" customWidth="1"/>
    <col min="3322" max="3322" width="43.6640625" style="21" customWidth="1"/>
    <col min="3323" max="3329" width="20" style="21" customWidth="1"/>
    <col min="3330" max="3330" width="11.33203125" style="21" customWidth="1"/>
    <col min="3331" max="3574" width="9.33203125" style="21"/>
    <col min="3575" max="3577" width="3.6640625" style="21" customWidth="1"/>
    <col min="3578" max="3578" width="43.6640625" style="21" customWidth="1"/>
    <col min="3579" max="3585" width="20" style="21" customWidth="1"/>
    <col min="3586" max="3586" width="11.33203125" style="21" customWidth="1"/>
    <col min="3587" max="3830" width="9.33203125" style="21"/>
    <col min="3831" max="3833" width="3.6640625" style="21" customWidth="1"/>
    <col min="3834" max="3834" width="43.6640625" style="21" customWidth="1"/>
    <col min="3835" max="3841" width="20" style="21" customWidth="1"/>
    <col min="3842" max="3842" width="11.33203125" style="21" customWidth="1"/>
    <col min="3843" max="4086" width="9.33203125" style="21"/>
    <col min="4087" max="4089" width="3.6640625" style="21" customWidth="1"/>
    <col min="4090" max="4090" width="43.6640625" style="21" customWidth="1"/>
    <col min="4091" max="4097" width="20" style="21" customWidth="1"/>
    <col min="4098" max="4098" width="11.33203125" style="21" customWidth="1"/>
    <col min="4099" max="4342" width="9.33203125" style="21"/>
    <col min="4343" max="4345" width="3.6640625" style="21" customWidth="1"/>
    <col min="4346" max="4346" width="43.6640625" style="21" customWidth="1"/>
    <col min="4347" max="4353" width="20" style="21" customWidth="1"/>
    <col min="4354" max="4354" width="11.33203125" style="21" customWidth="1"/>
    <col min="4355" max="4598" width="9.33203125" style="21"/>
    <col min="4599" max="4601" width="3.6640625" style="21" customWidth="1"/>
    <col min="4602" max="4602" width="43.6640625" style="21" customWidth="1"/>
    <col min="4603" max="4609" width="20" style="21" customWidth="1"/>
    <col min="4610" max="4610" width="11.33203125" style="21" customWidth="1"/>
    <col min="4611" max="4854" width="9.33203125" style="21"/>
    <col min="4855" max="4857" width="3.6640625" style="21" customWidth="1"/>
    <col min="4858" max="4858" width="43.6640625" style="21" customWidth="1"/>
    <col min="4859" max="4865" width="20" style="21" customWidth="1"/>
    <col min="4866" max="4866" width="11.33203125" style="21" customWidth="1"/>
    <col min="4867" max="5110" width="9.33203125" style="21"/>
    <col min="5111" max="5113" width="3.6640625" style="21" customWidth="1"/>
    <col min="5114" max="5114" width="43.6640625" style="21" customWidth="1"/>
    <col min="5115" max="5121" width="20" style="21" customWidth="1"/>
    <col min="5122" max="5122" width="11.33203125" style="21" customWidth="1"/>
    <col min="5123" max="5366" width="9.33203125" style="21"/>
    <col min="5367" max="5369" width="3.6640625" style="21" customWidth="1"/>
    <col min="5370" max="5370" width="43.6640625" style="21" customWidth="1"/>
    <col min="5371" max="5377" width="20" style="21" customWidth="1"/>
    <col min="5378" max="5378" width="11.33203125" style="21" customWidth="1"/>
    <col min="5379" max="5622" width="9.33203125" style="21"/>
    <col min="5623" max="5625" width="3.6640625" style="21" customWidth="1"/>
    <col min="5626" max="5626" width="43.6640625" style="21" customWidth="1"/>
    <col min="5627" max="5633" width="20" style="21" customWidth="1"/>
    <col min="5634" max="5634" width="11.33203125" style="21" customWidth="1"/>
    <col min="5635" max="5878" width="9.33203125" style="21"/>
    <col min="5879" max="5881" width="3.6640625" style="21" customWidth="1"/>
    <col min="5882" max="5882" width="43.6640625" style="21" customWidth="1"/>
    <col min="5883" max="5889" width="20" style="21" customWidth="1"/>
    <col min="5890" max="5890" width="11.33203125" style="21" customWidth="1"/>
    <col min="5891" max="6134" width="9.33203125" style="21"/>
    <col min="6135" max="6137" width="3.6640625" style="21" customWidth="1"/>
    <col min="6138" max="6138" width="43.6640625" style="21" customWidth="1"/>
    <col min="6139" max="6145" width="20" style="21" customWidth="1"/>
    <col min="6146" max="6146" width="11.33203125" style="21" customWidth="1"/>
    <col min="6147" max="6390" width="9.33203125" style="21"/>
    <col min="6391" max="6393" width="3.6640625" style="21" customWidth="1"/>
    <col min="6394" max="6394" width="43.6640625" style="21" customWidth="1"/>
    <col min="6395" max="6401" width="20" style="21" customWidth="1"/>
    <col min="6402" max="6402" width="11.33203125" style="21" customWidth="1"/>
    <col min="6403" max="6646" width="9.33203125" style="21"/>
    <col min="6647" max="6649" width="3.6640625" style="21" customWidth="1"/>
    <col min="6650" max="6650" width="43.6640625" style="21" customWidth="1"/>
    <col min="6651" max="6657" width="20" style="21" customWidth="1"/>
    <col min="6658" max="6658" width="11.33203125" style="21" customWidth="1"/>
    <col min="6659" max="6902" width="9.33203125" style="21"/>
    <col min="6903" max="6905" width="3.6640625" style="21" customWidth="1"/>
    <col min="6906" max="6906" width="43.6640625" style="21" customWidth="1"/>
    <col min="6907" max="6913" width="20" style="21" customWidth="1"/>
    <col min="6914" max="6914" width="11.33203125" style="21" customWidth="1"/>
    <col min="6915" max="7158" width="9.33203125" style="21"/>
    <col min="7159" max="7161" width="3.6640625" style="21" customWidth="1"/>
    <col min="7162" max="7162" width="43.6640625" style="21" customWidth="1"/>
    <col min="7163" max="7169" width="20" style="21" customWidth="1"/>
    <col min="7170" max="7170" width="11.33203125" style="21" customWidth="1"/>
    <col min="7171" max="7414" width="9.33203125" style="21"/>
    <col min="7415" max="7417" width="3.6640625" style="21" customWidth="1"/>
    <col min="7418" max="7418" width="43.6640625" style="21" customWidth="1"/>
    <col min="7419" max="7425" width="20" style="21" customWidth="1"/>
    <col min="7426" max="7426" width="11.33203125" style="21" customWidth="1"/>
    <col min="7427" max="7670" width="9.33203125" style="21"/>
    <col min="7671" max="7673" width="3.6640625" style="21" customWidth="1"/>
    <col min="7674" max="7674" width="43.6640625" style="21" customWidth="1"/>
    <col min="7675" max="7681" width="20" style="21" customWidth="1"/>
    <col min="7682" max="7682" width="11.33203125" style="21" customWidth="1"/>
    <col min="7683" max="7926" width="9.33203125" style="21"/>
    <col min="7927" max="7929" width="3.6640625" style="21" customWidth="1"/>
    <col min="7930" max="7930" width="43.6640625" style="21" customWidth="1"/>
    <col min="7931" max="7937" width="20" style="21" customWidth="1"/>
    <col min="7938" max="7938" width="11.33203125" style="21" customWidth="1"/>
    <col min="7939" max="8182" width="9.33203125" style="21"/>
    <col min="8183" max="8185" width="3.6640625" style="21" customWidth="1"/>
    <col min="8186" max="8186" width="43.6640625" style="21" customWidth="1"/>
    <col min="8187" max="8193" width="20" style="21" customWidth="1"/>
    <col min="8194" max="8194" width="11.33203125" style="21" customWidth="1"/>
    <col min="8195" max="8438" width="9.33203125" style="21"/>
    <col min="8439" max="8441" width="3.6640625" style="21" customWidth="1"/>
    <col min="8442" max="8442" width="43.6640625" style="21" customWidth="1"/>
    <col min="8443" max="8449" width="20" style="21" customWidth="1"/>
    <col min="8450" max="8450" width="11.33203125" style="21" customWidth="1"/>
    <col min="8451" max="8694" width="9.33203125" style="21"/>
    <col min="8695" max="8697" width="3.6640625" style="21" customWidth="1"/>
    <col min="8698" max="8698" width="43.6640625" style="21" customWidth="1"/>
    <col min="8699" max="8705" width="20" style="21" customWidth="1"/>
    <col min="8706" max="8706" width="11.33203125" style="21" customWidth="1"/>
    <col min="8707" max="8950" width="9.33203125" style="21"/>
    <col min="8951" max="8953" width="3.6640625" style="21" customWidth="1"/>
    <col min="8954" max="8954" width="43.6640625" style="21" customWidth="1"/>
    <col min="8955" max="8961" width="20" style="21" customWidth="1"/>
    <col min="8962" max="8962" width="11.33203125" style="21" customWidth="1"/>
    <col min="8963" max="9206" width="9.33203125" style="21"/>
    <col min="9207" max="9209" width="3.6640625" style="21" customWidth="1"/>
    <col min="9210" max="9210" width="43.6640625" style="21" customWidth="1"/>
    <col min="9211" max="9217" width="20" style="21" customWidth="1"/>
    <col min="9218" max="9218" width="11.33203125" style="21" customWidth="1"/>
    <col min="9219" max="9462" width="9.33203125" style="21"/>
    <col min="9463" max="9465" width="3.6640625" style="21" customWidth="1"/>
    <col min="9466" max="9466" width="43.6640625" style="21" customWidth="1"/>
    <col min="9467" max="9473" width="20" style="21" customWidth="1"/>
    <col min="9474" max="9474" width="11.33203125" style="21" customWidth="1"/>
    <col min="9475" max="9718" width="9.33203125" style="21"/>
    <col min="9719" max="9721" width="3.6640625" style="21" customWidth="1"/>
    <col min="9722" max="9722" width="43.6640625" style="21" customWidth="1"/>
    <col min="9723" max="9729" width="20" style="21" customWidth="1"/>
    <col min="9730" max="9730" width="11.33203125" style="21" customWidth="1"/>
    <col min="9731" max="9974" width="9.33203125" style="21"/>
    <col min="9975" max="9977" width="3.6640625" style="21" customWidth="1"/>
    <col min="9978" max="9978" width="43.6640625" style="21" customWidth="1"/>
    <col min="9979" max="9985" width="20" style="21" customWidth="1"/>
    <col min="9986" max="9986" width="11.33203125" style="21" customWidth="1"/>
    <col min="9987" max="10230" width="9.33203125" style="21"/>
    <col min="10231" max="10233" width="3.6640625" style="21" customWidth="1"/>
    <col min="10234" max="10234" width="43.6640625" style="21" customWidth="1"/>
    <col min="10235" max="10241" width="20" style="21" customWidth="1"/>
    <col min="10242" max="10242" width="11.33203125" style="21" customWidth="1"/>
    <col min="10243" max="10486" width="9.33203125" style="21"/>
    <col min="10487" max="10489" width="3.6640625" style="21" customWidth="1"/>
    <col min="10490" max="10490" width="43.6640625" style="21" customWidth="1"/>
    <col min="10491" max="10497" width="20" style="21" customWidth="1"/>
    <col min="10498" max="10498" width="11.33203125" style="21" customWidth="1"/>
    <col min="10499" max="10742" width="9.33203125" style="21"/>
    <col min="10743" max="10745" width="3.6640625" style="21" customWidth="1"/>
    <col min="10746" max="10746" width="43.6640625" style="21" customWidth="1"/>
    <col min="10747" max="10753" width="20" style="21" customWidth="1"/>
    <col min="10754" max="10754" width="11.33203125" style="21" customWidth="1"/>
    <col min="10755" max="10998" width="9.33203125" style="21"/>
    <col min="10999" max="11001" width="3.6640625" style="21" customWidth="1"/>
    <col min="11002" max="11002" width="43.6640625" style="21" customWidth="1"/>
    <col min="11003" max="11009" width="20" style="21" customWidth="1"/>
    <col min="11010" max="11010" width="11.33203125" style="21" customWidth="1"/>
    <col min="11011" max="11254" width="9.33203125" style="21"/>
    <col min="11255" max="11257" width="3.6640625" style="21" customWidth="1"/>
    <col min="11258" max="11258" width="43.6640625" style="21" customWidth="1"/>
    <col min="11259" max="11265" width="20" style="21" customWidth="1"/>
    <col min="11266" max="11266" width="11.33203125" style="21" customWidth="1"/>
    <col min="11267" max="11510" width="9.33203125" style="21"/>
    <col min="11511" max="11513" width="3.6640625" style="21" customWidth="1"/>
    <col min="11514" max="11514" width="43.6640625" style="21" customWidth="1"/>
    <col min="11515" max="11521" width="20" style="21" customWidth="1"/>
    <col min="11522" max="11522" width="11.33203125" style="21" customWidth="1"/>
    <col min="11523" max="11766" width="9.33203125" style="21"/>
    <col min="11767" max="11769" width="3.6640625" style="21" customWidth="1"/>
    <col min="11770" max="11770" width="43.6640625" style="21" customWidth="1"/>
    <col min="11771" max="11777" width="20" style="21" customWidth="1"/>
    <col min="11778" max="11778" width="11.33203125" style="21" customWidth="1"/>
    <col min="11779" max="12022" width="9.33203125" style="21"/>
    <col min="12023" max="12025" width="3.6640625" style="21" customWidth="1"/>
    <col min="12026" max="12026" width="43.6640625" style="21" customWidth="1"/>
    <col min="12027" max="12033" width="20" style="21" customWidth="1"/>
    <col min="12034" max="12034" width="11.33203125" style="21" customWidth="1"/>
    <col min="12035" max="12278" width="9.33203125" style="21"/>
    <col min="12279" max="12281" width="3.6640625" style="21" customWidth="1"/>
    <col min="12282" max="12282" width="43.6640625" style="21" customWidth="1"/>
    <col min="12283" max="12289" width="20" style="21" customWidth="1"/>
    <col min="12290" max="12290" width="11.33203125" style="21" customWidth="1"/>
    <col min="12291" max="12534" width="9.33203125" style="21"/>
    <col min="12535" max="12537" width="3.6640625" style="21" customWidth="1"/>
    <col min="12538" max="12538" width="43.6640625" style="21" customWidth="1"/>
    <col min="12539" max="12545" width="20" style="21" customWidth="1"/>
    <col min="12546" max="12546" width="11.33203125" style="21" customWidth="1"/>
    <col min="12547" max="12790" width="9.33203125" style="21"/>
    <col min="12791" max="12793" width="3.6640625" style="21" customWidth="1"/>
    <col min="12794" max="12794" width="43.6640625" style="21" customWidth="1"/>
    <col min="12795" max="12801" width="20" style="21" customWidth="1"/>
    <col min="12802" max="12802" width="11.33203125" style="21" customWidth="1"/>
    <col min="12803" max="13046" width="9.33203125" style="21"/>
    <col min="13047" max="13049" width="3.6640625" style="21" customWidth="1"/>
    <col min="13050" max="13050" width="43.6640625" style="21" customWidth="1"/>
    <col min="13051" max="13057" width="20" style="21" customWidth="1"/>
    <col min="13058" max="13058" width="11.33203125" style="21" customWidth="1"/>
    <col min="13059" max="13302" width="9.33203125" style="21"/>
    <col min="13303" max="13305" width="3.6640625" style="21" customWidth="1"/>
    <col min="13306" max="13306" width="43.6640625" style="21" customWidth="1"/>
    <col min="13307" max="13313" width="20" style="21" customWidth="1"/>
    <col min="13314" max="13314" width="11.33203125" style="21" customWidth="1"/>
    <col min="13315" max="13558" width="9.33203125" style="21"/>
    <col min="13559" max="13561" width="3.6640625" style="21" customWidth="1"/>
    <col min="13562" max="13562" width="43.6640625" style="21" customWidth="1"/>
    <col min="13563" max="13569" width="20" style="21" customWidth="1"/>
    <col min="13570" max="13570" width="11.33203125" style="21" customWidth="1"/>
    <col min="13571" max="13814" width="9.33203125" style="21"/>
    <col min="13815" max="13817" width="3.6640625" style="21" customWidth="1"/>
    <col min="13818" max="13818" width="43.6640625" style="21" customWidth="1"/>
    <col min="13819" max="13825" width="20" style="21" customWidth="1"/>
    <col min="13826" max="13826" width="11.33203125" style="21" customWidth="1"/>
    <col min="13827" max="14070" width="9.33203125" style="21"/>
    <col min="14071" max="14073" width="3.6640625" style="21" customWidth="1"/>
    <col min="14074" max="14074" width="43.6640625" style="21" customWidth="1"/>
    <col min="14075" max="14081" width="20" style="21" customWidth="1"/>
    <col min="14082" max="14082" width="11.33203125" style="21" customWidth="1"/>
    <col min="14083" max="14326" width="9.33203125" style="21"/>
    <col min="14327" max="14329" width="3.6640625" style="21" customWidth="1"/>
    <col min="14330" max="14330" width="43.6640625" style="21" customWidth="1"/>
    <col min="14331" max="14337" width="20" style="21" customWidth="1"/>
    <col min="14338" max="14338" width="11.33203125" style="21" customWidth="1"/>
    <col min="14339" max="14582" width="9.33203125" style="21"/>
    <col min="14583" max="14585" width="3.6640625" style="21" customWidth="1"/>
    <col min="14586" max="14586" width="43.6640625" style="21" customWidth="1"/>
    <col min="14587" max="14593" width="20" style="21" customWidth="1"/>
    <col min="14594" max="14594" width="11.33203125" style="21" customWidth="1"/>
    <col min="14595" max="14838" width="9.33203125" style="21"/>
    <col min="14839" max="14841" width="3.6640625" style="21" customWidth="1"/>
    <col min="14842" max="14842" width="43.6640625" style="21" customWidth="1"/>
    <col min="14843" max="14849" width="20" style="21" customWidth="1"/>
    <col min="14850" max="14850" width="11.33203125" style="21" customWidth="1"/>
    <col min="14851" max="15094" width="9.33203125" style="21"/>
    <col min="15095" max="15097" width="3.6640625" style="21" customWidth="1"/>
    <col min="15098" max="15098" width="43.6640625" style="21" customWidth="1"/>
    <col min="15099" max="15105" width="20" style="21" customWidth="1"/>
    <col min="15106" max="15106" width="11.33203125" style="21" customWidth="1"/>
    <col min="15107" max="15350" width="9.33203125" style="21"/>
    <col min="15351" max="15353" width="3.6640625" style="21" customWidth="1"/>
    <col min="15354" max="15354" width="43.6640625" style="21" customWidth="1"/>
    <col min="15355" max="15361" width="20" style="21" customWidth="1"/>
    <col min="15362" max="15362" width="11.33203125" style="21" customWidth="1"/>
    <col min="15363" max="15606" width="9.33203125" style="21"/>
    <col min="15607" max="15609" width="3.6640625" style="21" customWidth="1"/>
    <col min="15610" max="15610" width="43.6640625" style="21" customWidth="1"/>
    <col min="15611" max="15617" width="20" style="21" customWidth="1"/>
    <col min="15618" max="15618" width="11.33203125" style="21" customWidth="1"/>
    <col min="15619" max="15862" width="9.33203125" style="21"/>
    <col min="15863" max="15865" width="3.6640625" style="21" customWidth="1"/>
    <col min="15866" max="15866" width="43.6640625" style="21" customWidth="1"/>
    <col min="15867" max="15873" width="20" style="21" customWidth="1"/>
    <col min="15874" max="15874" width="11.33203125" style="21" customWidth="1"/>
    <col min="15875" max="16118" width="9.33203125" style="21"/>
    <col min="16119" max="16121" width="3.6640625" style="21" customWidth="1"/>
    <col min="16122" max="16122" width="43.6640625" style="21" customWidth="1"/>
    <col min="16123" max="16129" width="20" style="21" customWidth="1"/>
    <col min="16130" max="16130" width="11.33203125" style="21" customWidth="1"/>
    <col min="16131" max="16384" width="9.33203125" style="21"/>
  </cols>
  <sheetData>
    <row r="1" spans="1:12" ht="35.25" customHeight="1">
      <c r="A1" s="113" t="s">
        <v>151</v>
      </c>
      <c r="B1" s="113"/>
      <c r="C1" s="113"/>
      <c r="D1" s="113"/>
      <c r="E1" s="113"/>
      <c r="F1" s="113"/>
      <c r="G1" s="113"/>
      <c r="H1" s="113"/>
      <c r="I1" s="113"/>
      <c r="J1" s="113"/>
      <c r="K1" s="113"/>
      <c r="L1" s="113"/>
    </row>
    <row r="2" spans="1:12" ht="13.5">
      <c r="A2" s="56"/>
      <c r="B2" s="26"/>
      <c r="C2" s="26"/>
      <c r="D2" s="26"/>
      <c r="E2" s="26"/>
      <c r="F2" s="26"/>
      <c r="G2" s="26"/>
      <c r="H2" s="26"/>
      <c r="I2" s="26"/>
      <c r="J2" s="26"/>
      <c r="K2" s="26"/>
      <c r="L2" s="27" t="s">
        <v>40</v>
      </c>
    </row>
    <row r="3" spans="1:12" ht="14.25">
      <c r="A3" s="118" t="s">
        <v>203</v>
      </c>
      <c r="B3" s="118"/>
      <c r="C3" s="26"/>
      <c r="D3" s="26"/>
      <c r="E3" s="26"/>
      <c r="F3" s="26"/>
      <c r="G3" s="28"/>
      <c r="H3" s="26"/>
      <c r="I3" s="26"/>
      <c r="J3" s="26"/>
      <c r="K3" s="26"/>
      <c r="L3" s="27" t="s">
        <v>41</v>
      </c>
    </row>
    <row r="4" spans="1:12" s="22" customFormat="1" ht="21.75" customHeight="1">
      <c r="A4" s="124" t="s">
        <v>25</v>
      </c>
      <c r="B4" s="124" t="s">
        <v>26</v>
      </c>
      <c r="C4" s="119" t="s">
        <v>27</v>
      </c>
      <c r="D4" s="119" t="s">
        <v>27</v>
      </c>
      <c r="E4" s="119" t="s">
        <v>28</v>
      </c>
      <c r="F4" s="119" t="s">
        <v>28</v>
      </c>
      <c r="G4" s="119" t="s">
        <v>29</v>
      </c>
      <c r="H4" s="119" t="s">
        <v>30</v>
      </c>
      <c r="I4" s="119"/>
      <c r="J4" s="119" t="s">
        <v>31</v>
      </c>
      <c r="K4" s="119" t="s">
        <v>32</v>
      </c>
      <c r="L4" s="119" t="s">
        <v>33</v>
      </c>
    </row>
    <row r="5" spans="1:12" s="22" customFormat="1" ht="17.25" customHeight="1">
      <c r="A5" s="121" t="s">
        <v>69</v>
      </c>
      <c r="B5" s="121" t="s">
        <v>64</v>
      </c>
      <c r="C5" s="119" t="s">
        <v>26</v>
      </c>
      <c r="D5" s="119" t="s">
        <v>26</v>
      </c>
      <c r="E5" s="119" t="s">
        <v>26</v>
      </c>
      <c r="F5" s="119" t="s">
        <v>26</v>
      </c>
      <c r="G5" s="119" t="s">
        <v>26</v>
      </c>
      <c r="H5" s="119"/>
      <c r="I5" s="119"/>
      <c r="J5" s="119" t="s">
        <v>26</v>
      </c>
      <c r="K5" s="119" t="s">
        <v>26</v>
      </c>
      <c r="L5" s="119" t="s">
        <v>35</v>
      </c>
    </row>
    <row r="6" spans="1:12" s="22" customFormat="1" ht="21" customHeight="1">
      <c r="A6" s="122" t="s">
        <v>26</v>
      </c>
      <c r="B6" s="122" t="s">
        <v>26</v>
      </c>
      <c r="C6" s="119" t="s">
        <v>26</v>
      </c>
      <c r="D6" s="119" t="s">
        <v>26</v>
      </c>
      <c r="E6" s="119" t="s">
        <v>26</v>
      </c>
      <c r="F6" s="119" t="s">
        <v>26</v>
      </c>
      <c r="G6" s="119" t="s">
        <v>26</v>
      </c>
      <c r="H6" s="119" t="s">
        <v>158</v>
      </c>
      <c r="I6" s="119" t="s">
        <v>159</v>
      </c>
      <c r="J6" s="119" t="s">
        <v>26</v>
      </c>
      <c r="K6" s="119" t="s">
        <v>26</v>
      </c>
      <c r="L6" s="119" t="s">
        <v>26</v>
      </c>
    </row>
    <row r="7" spans="1:12" s="22" customFormat="1" ht="21" customHeight="1">
      <c r="A7" s="123" t="s">
        <v>26</v>
      </c>
      <c r="B7" s="123" t="s">
        <v>26</v>
      </c>
      <c r="C7" s="119" t="s">
        <v>26</v>
      </c>
      <c r="D7" s="119" t="s">
        <v>26</v>
      </c>
      <c r="E7" s="119" t="s">
        <v>26</v>
      </c>
      <c r="F7" s="119" t="s">
        <v>26</v>
      </c>
      <c r="G7" s="119" t="s">
        <v>26</v>
      </c>
      <c r="H7" s="119"/>
      <c r="I7" s="119"/>
      <c r="J7" s="119" t="s">
        <v>26</v>
      </c>
      <c r="K7" s="119" t="s">
        <v>26</v>
      </c>
      <c r="L7" s="119" t="s">
        <v>26</v>
      </c>
    </row>
    <row r="8" spans="1:12" s="22" customFormat="1" ht="15">
      <c r="A8" s="120" t="s">
        <v>36</v>
      </c>
      <c r="B8" s="120"/>
      <c r="C8" s="90">
        <f>C9+C16+C23+C30+C34</f>
        <v>24522784.66</v>
      </c>
      <c r="D8" s="90">
        <f>C8/10000</f>
        <v>2452.2784660000002</v>
      </c>
      <c r="E8" s="90">
        <f>E9+E16+E23+E30+E34</f>
        <v>24522784.66</v>
      </c>
      <c r="F8" s="90">
        <f>E8/10000</f>
        <v>2452.2784660000002</v>
      </c>
      <c r="G8" s="91"/>
      <c r="H8" s="91"/>
      <c r="I8" s="91"/>
      <c r="J8" s="91"/>
      <c r="K8" s="91"/>
      <c r="L8" s="90"/>
    </row>
    <row r="9" spans="1:12" s="22" customFormat="1" ht="15">
      <c r="A9" s="92" t="s">
        <v>37</v>
      </c>
      <c r="B9" s="92" t="s">
        <v>206</v>
      </c>
      <c r="C9" s="90">
        <f>C10+C13</f>
        <v>22199314.66</v>
      </c>
      <c r="D9" s="90">
        <f t="shared" ref="D9:D36" si="0">C9/10000</f>
        <v>2219.931466</v>
      </c>
      <c r="E9" s="90">
        <f>E10+E13</f>
        <v>22199314.66</v>
      </c>
      <c r="F9" s="90">
        <f t="shared" ref="F9:F36" si="1">E9/10000</f>
        <v>2219.931466</v>
      </c>
      <c r="G9" s="91"/>
      <c r="H9" s="91"/>
      <c r="I9" s="91"/>
      <c r="J9" s="91"/>
      <c r="K9" s="91"/>
      <c r="L9" s="91"/>
    </row>
    <row r="10" spans="1:12" s="22" customFormat="1" ht="15">
      <c r="A10" s="92" t="s">
        <v>38</v>
      </c>
      <c r="B10" s="92" t="s">
        <v>227</v>
      </c>
      <c r="C10" s="90">
        <f>C11+C12</f>
        <v>20921574.66</v>
      </c>
      <c r="D10" s="90">
        <f t="shared" si="0"/>
        <v>2092.1574660000001</v>
      </c>
      <c r="E10" s="90">
        <f>E11+E12</f>
        <v>20921574.66</v>
      </c>
      <c r="F10" s="90">
        <f t="shared" si="1"/>
        <v>2092.1574660000001</v>
      </c>
      <c r="G10" s="91"/>
      <c r="H10" s="91"/>
      <c r="I10" s="91"/>
      <c r="J10" s="91"/>
      <c r="K10" s="91"/>
      <c r="L10" s="91"/>
    </row>
    <row r="11" spans="1:12" s="22" customFormat="1" ht="15">
      <c r="A11" s="89">
        <v>2013201</v>
      </c>
      <c r="B11" s="89" t="s">
        <v>216</v>
      </c>
      <c r="C11" s="90">
        <v>6965388.3700000001</v>
      </c>
      <c r="D11" s="90">
        <f t="shared" si="0"/>
        <v>696.53883700000006</v>
      </c>
      <c r="E11" s="90">
        <v>6965388.3700000001</v>
      </c>
      <c r="F11" s="90">
        <f t="shared" si="1"/>
        <v>696.53883700000006</v>
      </c>
      <c r="G11" s="91"/>
      <c r="H11" s="91"/>
      <c r="I11" s="91"/>
      <c r="J11" s="91"/>
      <c r="K11" s="91"/>
      <c r="L11" s="91"/>
    </row>
    <row r="12" spans="1:12" s="22" customFormat="1" ht="15">
      <c r="A12" s="89" t="s">
        <v>39</v>
      </c>
      <c r="B12" s="89" t="s">
        <v>208</v>
      </c>
      <c r="C12" s="90">
        <v>13956186.289999999</v>
      </c>
      <c r="D12" s="90">
        <f t="shared" si="0"/>
        <v>1395.6186289999998</v>
      </c>
      <c r="E12" s="90">
        <v>13956186.289999999</v>
      </c>
      <c r="F12" s="90">
        <f t="shared" si="1"/>
        <v>1395.6186289999998</v>
      </c>
      <c r="G12" s="91"/>
      <c r="H12" s="91"/>
      <c r="I12" s="91"/>
      <c r="J12" s="91"/>
      <c r="K12" s="91"/>
      <c r="L12" s="91"/>
    </row>
    <row r="13" spans="1:12" s="22" customFormat="1" ht="15">
      <c r="A13" s="92">
        <v>20136</v>
      </c>
      <c r="B13" s="92" t="s">
        <v>226</v>
      </c>
      <c r="C13" s="90">
        <f>C14+C15</f>
        <v>1277740</v>
      </c>
      <c r="D13" s="90">
        <f t="shared" si="0"/>
        <v>127.774</v>
      </c>
      <c r="E13" s="90">
        <f>E14+E15</f>
        <v>1277740</v>
      </c>
      <c r="F13" s="90">
        <f t="shared" si="1"/>
        <v>127.774</v>
      </c>
      <c r="G13" s="91"/>
      <c r="H13" s="91"/>
      <c r="I13" s="91"/>
      <c r="J13" s="91"/>
      <c r="K13" s="91"/>
      <c r="L13" s="91"/>
    </row>
    <row r="14" spans="1:12" s="22" customFormat="1" ht="15">
      <c r="A14" s="89">
        <v>2013601</v>
      </c>
      <c r="B14" s="89" t="s">
        <v>207</v>
      </c>
      <c r="C14" s="90">
        <v>1272621</v>
      </c>
      <c r="D14" s="90">
        <f t="shared" si="0"/>
        <v>127.2621</v>
      </c>
      <c r="E14" s="90">
        <v>1272621</v>
      </c>
      <c r="F14" s="90">
        <f t="shared" si="1"/>
        <v>127.2621</v>
      </c>
      <c r="G14" s="91"/>
      <c r="H14" s="91"/>
      <c r="I14" s="91"/>
      <c r="J14" s="91"/>
      <c r="K14" s="91"/>
      <c r="L14" s="91"/>
    </row>
    <row r="15" spans="1:12" s="22" customFormat="1" ht="15">
      <c r="A15" s="89">
        <v>2013602</v>
      </c>
      <c r="B15" s="89" t="s">
        <v>208</v>
      </c>
      <c r="C15" s="90">
        <v>5119</v>
      </c>
      <c r="D15" s="90">
        <f t="shared" si="0"/>
        <v>0.51190000000000002</v>
      </c>
      <c r="E15" s="90">
        <v>5119</v>
      </c>
      <c r="F15" s="90">
        <f t="shared" si="1"/>
        <v>0.51190000000000002</v>
      </c>
      <c r="G15" s="91"/>
      <c r="H15" s="91"/>
      <c r="I15" s="91"/>
      <c r="J15" s="91"/>
      <c r="K15" s="91"/>
      <c r="L15" s="91"/>
    </row>
    <row r="16" spans="1:12" s="22" customFormat="1" ht="15">
      <c r="A16" s="92">
        <v>208</v>
      </c>
      <c r="B16" s="92" t="s">
        <v>225</v>
      </c>
      <c r="C16" s="90">
        <f>C17+C19</f>
        <v>1160870</v>
      </c>
      <c r="D16" s="90">
        <f t="shared" si="0"/>
        <v>116.087</v>
      </c>
      <c r="E16" s="90">
        <f>E17+E19</f>
        <v>1160870</v>
      </c>
      <c r="F16" s="90">
        <f t="shared" si="1"/>
        <v>116.087</v>
      </c>
      <c r="G16" s="91"/>
      <c r="H16" s="91"/>
      <c r="I16" s="91"/>
      <c r="J16" s="91"/>
      <c r="K16" s="91"/>
      <c r="L16" s="91"/>
    </row>
    <row r="17" spans="1:12" s="22" customFormat="1" ht="15">
      <c r="A17" s="92">
        <v>20801</v>
      </c>
      <c r="B17" s="88" t="s">
        <v>204</v>
      </c>
      <c r="C17" s="90">
        <f>C18</f>
        <v>39000</v>
      </c>
      <c r="D17" s="90">
        <f t="shared" si="0"/>
        <v>3.9</v>
      </c>
      <c r="E17" s="90">
        <f>E18</f>
        <v>39000</v>
      </c>
      <c r="F17" s="90">
        <f t="shared" si="1"/>
        <v>3.9</v>
      </c>
      <c r="G17" s="91"/>
      <c r="H17" s="91"/>
      <c r="I17" s="91"/>
      <c r="J17" s="91"/>
      <c r="K17" s="91"/>
      <c r="L17" s="91"/>
    </row>
    <row r="18" spans="1:12" s="22" customFormat="1" ht="15">
      <c r="A18" s="89">
        <v>2080101</v>
      </c>
      <c r="B18" s="87" t="s">
        <v>217</v>
      </c>
      <c r="C18" s="90">
        <v>39000</v>
      </c>
      <c r="D18" s="90">
        <f t="shared" si="0"/>
        <v>3.9</v>
      </c>
      <c r="E18" s="90">
        <v>39000</v>
      </c>
      <c r="F18" s="90">
        <f t="shared" si="1"/>
        <v>3.9</v>
      </c>
      <c r="G18" s="91"/>
      <c r="H18" s="91"/>
      <c r="I18" s="91"/>
      <c r="J18" s="91"/>
      <c r="K18" s="91"/>
      <c r="L18" s="91"/>
    </row>
    <row r="19" spans="1:12" s="22" customFormat="1" ht="15">
      <c r="A19" s="92">
        <v>20805</v>
      </c>
      <c r="B19" s="92" t="s">
        <v>224</v>
      </c>
      <c r="C19" s="90">
        <f>C20+C21+C22</f>
        <v>1121870</v>
      </c>
      <c r="D19" s="90">
        <f t="shared" si="0"/>
        <v>112.187</v>
      </c>
      <c r="E19" s="90">
        <f>E20+E21+E22</f>
        <v>1121870</v>
      </c>
      <c r="F19" s="90">
        <f t="shared" si="1"/>
        <v>112.187</v>
      </c>
      <c r="G19" s="91"/>
      <c r="H19" s="91"/>
      <c r="I19" s="91"/>
      <c r="J19" s="91"/>
      <c r="K19" s="91"/>
      <c r="L19" s="91"/>
    </row>
    <row r="20" spans="1:12" s="22" customFormat="1" ht="15">
      <c r="A20" s="89">
        <v>2080501</v>
      </c>
      <c r="B20" s="89" t="s">
        <v>209</v>
      </c>
      <c r="C20" s="90">
        <v>294970</v>
      </c>
      <c r="D20" s="90">
        <f t="shared" si="0"/>
        <v>29.497</v>
      </c>
      <c r="E20" s="90">
        <v>294970</v>
      </c>
      <c r="F20" s="90">
        <f t="shared" si="1"/>
        <v>29.497</v>
      </c>
      <c r="G20" s="91"/>
      <c r="H20" s="91"/>
      <c r="I20" s="91"/>
      <c r="J20" s="91"/>
      <c r="K20" s="91"/>
      <c r="L20" s="91"/>
    </row>
    <row r="21" spans="1:12" s="22" customFormat="1" ht="15">
      <c r="A21" s="89">
        <v>2080505</v>
      </c>
      <c r="B21" s="89" t="s">
        <v>210</v>
      </c>
      <c r="C21" s="90">
        <v>589800</v>
      </c>
      <c r="D21" s="90">
        <f t="shared" si="0"/>
        <v>58.98</v>
      </c>
      <c r="E21" s="90">
        <v>589800</v>
      </c>
      <c r="F21" s="90">
        <f t="shared" si="1"/>
        <v>58.98</v>
      </c>
      <c r="G21" s="91"/>
      <c r="H21" s="91"/>
      <c r="I21" s="91"/>
      <c r="J21" s="91"/>
      <c r="K21" s="91"/>
      <c r="L21" s="91"/>
    </row>
    <row r="22" spans="1:12" s="22" customFormat="1" ht="15">
      <c r="A22" s="89">
        <v>2080506</v>
      </c>
      <c r="B22" s="89" t="s">
        <v>211</v>
      </c>
      <c r="C22" s="90">
        <v>237100</v>
      </c>
      <c r="D22" s="90">
        <f t="shared" si="0"/>
        <v>23.71</v>
      </c>
      <c r="E22" s="90">
        <v>237100</v>
      </c>
      <c r="F22" s="90">
        <f t="shared" si="1"/>
        <v>23.71</v>
      </c>
      <c r="G22" s="91"/>
      <c r="H22" s="91"/>
      <c r="I22" s="91"/>
      <c r="J22" s="91"/>
      <c r="K22" s="91"/>
      <c r="L22" s="91"/>
    </row>
    <row r="23" spans="1:12" s="22" customFormat="1" ht="15">
      <c r="A23" s="92">
        <v>210</v>
      </c>
      <c r="B23" s="92" t="s">
        <v>222</v>
      </c>
      <c r="C23" s="90">
        <f>C24+C28</f>
        <v>402700</v>
      </c>
      <c r="D23" s="90">
        <f t="shared" si="0"/>
        <v>40.270000000000003</v>
      </c>
      <c r="E23" s="90">
        <f>E24+E28</f>
        <v>402700</v>
      </c>
      <c r="F23" s="90">
        <f t="shared" si="1"/>
        <v>40.270000000000003</v>
      </c>
      <c r="G23" s="91"/>
      <c r="H23" s="91"/>
      <c r="I23" s="91"/>
      <c r="J23" s="91"/>
      <c r="K23" s="91"/>
      <c r="L23" s="91"/>
    </row>
    <row r="24" spans="1:12" s="22" customFormat="1" ht="15">
      <c r="A24" s="92">
        <v>21011</v>
      </c>
      <c r="B24" s="92" t="s">
        <v>223</v>
      </c>
      <c r="C24" s="90">
        <f>C25+C26+C27</f>
        <v>373900</v>
      </c>
      <c r="D24" s="90">
        <f t="shared" si="0"/>
        <v>37.39</v>
      </c>
      <c r="E24" s="90">
        <f>E25+E26+E27</f>
        <v>373900</v>
      </c>
      <c r="F24" s="90">
        <f t="shared" si="1"/>
        <v>37.39</v>
      </c>
      <c r="G24" s="91"/>
      <c r="H24" s="91"/>
      <c r="I24" s="91"/>
      <c r="J24" s="91"/>
      <c r="K24" s="91"/>
      <c r="L24" s="91"/>
    </row>
    <row r="25" spans="1:12" s="22" customFormat="1" ht="15">
      <c r="A25" s="89">
        <v>2101101</v>
      </c>
      <c r="B25" s="89" t="s">
        <v>212</v>
      </c>
      <c r="C25" s="90">
        <v>288700</v>
      </c>
      <c r="D25" s="90">
        <f t="shared" si="0"/>
        <v>28.87</v>
      </c>
      <c r="E25" s="90">
        <v>288700</v>
      </c>
      <c r="F25" s="90">
        <f t="shared" si="1"/>
        <v>28.87</v>
      </c>
      <c r="G25" s="91"/>
      <c r="H25" s="91"/>
      <c r="I25" s="91"/>
      <c r="J25" s="91"/>
      <c r="K25" s="91"/>
      <c r="L25" s="91"/>
    </row>
    <row r="26" spans="1:12" s="22" customFormat="1" ht="15">
      <c r="A26" s="89">
        <v>2101103</v>
      </c>
      <c r="B26" s="89" t="s">
        <v>213</v>
      </c>
      <c r="C26" s="90">
        <v>59200</v>
      </c>
      <c r="D26" s="90">
        <f t="shared" si="0"/>
        <v>5.92</v>
      </c>
      <c r="E26" s="90">
        <v>59200</v>
      </c>
      <c r="F26" s="90">
        <f t="shared" si="1"/>
        <v>5.92</v>
      </c>
      <c r="G26" s="91"/>
      <c r="H26" s="91"/>
      <c r="I26" s="91"/>
      <c r="J26" s="91"/>
      <c r="K26" s="91"/>
      <c r="L26" s="91"/>
    </row>
    <row r="27" spans="1:12" s="22" customFormat="1" ht="15">
      <c r="A27" s="89">
        <v>2101199</v>
      </c>
      <c r="B27" s="89" t="s">
        <v>214</v>
      </c>
      <c r="C27" s="90">
        <v>26000</v>
      </c>
      <c r="D27" s="90">
        <f t="shared" si="0"/>
        <v>2.6</v>
      </c>
      <c r="E27" s="90">
        <v>26000</v>
      </c>
      <c r="F27" s="90">
        <f t="shared" si="1"/>
        <v>2.6</v>
      </c>
      <c r="G27" s="91"/>
      <c r="H27" s="91"/>
      <c r="I27" s="91"/>
      <c r="J27" s="91"/>
      <c r="K27" s="91"/>
      <c r="L27" s="91"/>
    </row>
    <row r="28" spans="1:12" s="22" customFormat="1" ht="15">
      <c r="A28" s="92">
        <v>21099</v>
      </c>
      <c r="B28" s="92" t="s">
        <v>221</v>
      </c>
      <c r="C28" s="90">
        <f>C29</f>
        <v>28800</v>
      </c>
      <c r="D28" s="90">
        <f t="shared" si="0"/>
        <v>2.88</v>
      </c>
      <c r="E28" s="90">
        <f>E29</f>
        <v>28800</v>
      </c>
      <c r="F28" s="90">
        <f t="shared" si="1"/>
        <v>2.88</v>
      </c>
      <c r="G28" s="91"/>
      <c r="H28" s="91"/>
      <c r="I28" s="91"/>
      <c r="J28" s="91"/>
      <c r="K28" s="91"/>
      <c r="L28" s="91"/>
    </row>
    <row r="29" spans="1:12" s="22" customFormat="1" ht="15">
      <c r="A29" s="89">
        <v>2109901</v>
      </c>
      <c r="B29" s="89" t="s">
        <v>215</v>
      </c>
      <c r="C29" s="90">
        <v>28800</v>
      </c>
      <c r="D29" s="90">
        <f t="shared" si="0"/>
        <v>2.88</v>
      </c>
      <c r="E29" s="90">
        <v>28800</v>
      </c>
      <c r="F29" s="90">
        <f t="shared" si="1"/>
        <v>2.88</v>
      </c>
      <c r="G29" s="91"/>
      <c r="H29" s="91"/>
      <c r="I29" s="91"/>
      <c r="J29" s="91"/>
      <c r="K29" s="91"/>
      <c r="L29" s="91"/>
    </row>
    <row r="30" spans="1:12" s="22" customFormat="1" ht="15">
      <c r="A30" s="92">
        <v>221</v>
      </c>
      <c r="B30" s="92" t="s">
        <v>219</v>
      </c>
      <c r="C30" s="90">
        <f>C31</f>
        <v>757100</v>
      </c>
      <c r="D30" s="90">
        <f t="shared" si="0"/>
        <v>75.709999999999994</v>
      </c>
      <c r="E30" s="90">
        <f>E31</f>
        <v>757100</v>
      </c>
      <c r="F30" s="90">
        <f t="shared" si="1"/>
        <v>75.709999999999994</v>
      </c>
      <c r="G30" s="91"/>
      <c r="H30" s="91"/>
      <c r="I30" s="91"/>
      <c r="J30" s="91"/>
      <c r="K30" s="91"/>
      <c r="L30" s="91"/>
    </row>
    <row r="31" spans="1:12" s="22" customFormat="1" ht="15">
      <c r="A31" s="92">
        <v>22102</v>
      </c>
      <c r="B31" s="92" t="s">
        <v>220</v>
      </c>
      <c r="C31" s="90">
        <f>C32+C33</f>
        <v>757100</v>
      </c>
      <c r="D31" s="90">
        <f t="shared" si="0"/>
        <v>75.709999999999994</v>
      </c>
      <c r="E31" s="90">
        <f>E32+E33</f>
        <v>757100</v>
      </c>
      <c r="F31" s="90">
        <f t="shared" si="1"/>
        <v>75.709999999999994</v>
      </c>
      <c r="G31" s="91"/>
      <c r="H31" s="91"/>
      <c r="I31" s="91"/>
      <c r="J31" s="91"/>
      <c r="K31" s="91"/>
      <c r="L31" s="91"/>
    </row>
    <row r="32" spans="1:12" s="22" customFormat="1" ht="15">
      <c r="A32" s="89">
        <v>2210201</v>
      </c>
      <c r="B32" s="93" t="s">
        <v>218</v>
      </c>
      <c r="C32" s="90">
        <v>355600</v>
      </c>
      <c r="D32" s="90">
        <f t="shared" si="0"/>
        <v>35.56</v>
      </c>
      <c r="E32" s="90">
        <v>355600</v>
      </c>
      <c r="F32" s="90">
        <f t="shared" si="1"/>
        <v>35.56</v>
      </c>
      <c r="G32" s="91"/>
      <c r="H32" s="91"/>
      <c r="I32" s="91"/>
      <c r="J32" s="91"/>
      <c r="K32" s="91"/>
      <c r="L32" s="91"/>
    </row>
    <row r="33" spans="1:12" s="22" customFormat="1" ht="15">
      <c r="A33" s="24">
        <v>2210203</v>
      </c>
      <c r="B33" s="25" t="s">
        <v>205</v>
      </c>
      <c r="C33" s="90">
        <v>401500</v>
      </c>
      <c r="D33" s="90">
        <f t="shared" si="0"/>
        <v>40.15</v>
      </c>
      <c r="E33" s="90">
        <v>401500</v>
      </c>
      <c r="F33" s="90">
        <f t="shared" si="1"/>
        <v>40.15</v>
      </c>
      <c r="G33" s="91"/>
      <c r="H33" s="91"/>
      <c r="I33" s="91"/>
      <c r="J33" s="91"/>
      <c r="K33" s="91"/>
      <c r="L33" s="91"/>
    </row>
    <row r="34" spans="1:12" s="22" customFormat="1" ht="15">
      <c r="A34" s="86">
        <v>229</v>
      </c>
      <c r="B34" s="94" t="s">
        <v>228</v>
      </c>
      <c r="C34" s="90">
        <f>C35</f>
        <v>2800</v>
      </c>
      <c r="D34" s="90">
        <f t="shared" si="0"/>
        <v>0.28000000000000003</v>
      </c>
      <c r="E34" s="90">
        <f>E35</f>
        <v>2800</v>
      </c>
      <c r="F34" s="90">
        <f t="shared" si="1"/>
        <v>0.28000000000000003</v>
      </c>
      <c r="G34" s="91"/>
      <c r="H34" s="91"/>
      <c r="I34" s="91"/>
      <c r="J34" s="91"/>
      <c r="K34" s="91"/>
      <c r="L34" s="91"/>
    </row>
    <row r="35" spans="1:12" s="22" customFormat="1" ht="15">
      <c r="A35" s="86">
        <v>22960</v>
      </c>
      <c r="B35" s="94" t="s">
        <v>229</v>
      </c>
      <c r="C35" s="90">
        <f>C36</f>
        <v>2800</v>
      </c>
      <c r="D35" s="90">
        <f t="shared" si="0"/>
        <v>0.28000000000000003</v>
      </c>
      <c r="E35" s="90">
        <f>E36</f>
        <v>2800</v>
      </c>
      <c r="F35" s="90">
        <f t="shared" si="1"/>
        <v>0.28000000000000003</v>
      </c>
      <c r="G35" s="91"/>
      <c r="H35" s="91"/>
      <c r="I35" s="91"/>
      <c r="J35" s="91"/>
      <c r="K35" s="91"/>
      <c r="L35" s="91"/>
    </row>
    <row r="36" spans="1:12" s="22" customFormat="1" ht="15">
      <c r="A36" s="24">
        <v>2296099</v>
      </c>
      <c r="B36" s="25" t="s">
        <v>230</v>
      </c>
      <c r="C36" s="90">
        <v>2800</v>
      </c>
      <c r="D36" s="90">
        <f t="shared" si="0"/>
        <v>0.28000000000000003</v>
      </c>
      <c r="E36" s="90">
        <v>2800</v>
      </c>
      <c r="F36" s="90">
        <f t="shared" si="1"/>
        <v>0.28000000000000003</v>
      </c>
      <c r="G36" s="91"/>
      <c r="H36" s="91"/>
      <c r="I36" s="91"/>
      <c r="J36" s="91"/>
      <c r="K36" s="91"/>
      <c r="L36" s="91"/>
    </row>
    <row r="37" spans="1:12" ht="13.5">
      <c r="A37" s="53" t="s">
        <v>137</v>
      </c>
      <c r="C37" s="45"/>
      <c r="D37" s="45"/>
      <c r="E37" s="45"/>
      <c r="F37" s="45"/>
      <c r="G37" s="45"/>
      <c r="H37" s="45"/>
      <c r="I37" s="45"/>
      <c r="J37" s="45"/>
      <c r="K37" s="45"/>
      <c r="L37" s="45"/>
    </row>
    <row r="38" spans="1:12" ht="21" customHeight="1">
      <c r="A38" s="53" t="s">
        <v>136</v>
      </c>
      <c r="C38" s="45"/>
      <c r="D38" s="45"/>
      <c r="E38" s="45"/>
      <c r="F38" s="45"/>
      <c r="G38" s="45"/>
      <c r="H38" s="45"/>
      <c r="I38" s="45"/>
      <c r="J38" s="45"/>
      <c r="K38" s="45"/>
      <c r="L38" s="45"/>
    </row>
    <row r="39" spans="1:12" ht="21" customHeight="1">
      <c r="C39" s="45"/>
      <c r="D39" s="45"/>
      <c r="E39" s="45"/>
      <c r="F39" s="45"/>
      <c r="G39" s="45"/>
      <c r="H39" s="45"/>
      <c r="I39" s="45"/>
      <c r="J39" s="45"/>
      <c r="K39" s="45"/>
      <c r="L39" s="45"/>
    </row>
    <row r="40" spans="1:12" ht="21" customHeight="1">
      <c r="C40" s="45"/>
      <c r="D40" s="45"/>
      <c r="E40" s="45"/>
      <c r="F40" s="45"/>
      <c r="G40" s="45"/>
      <c r="H40" s="45"/>
      <c r="I40" s="45"/>
      <c r="J40" s="45"/>
      <c r="K40" s="45"/>
      <c r="L40" s="45"/>
    </row>
    <row r="41" spans="1:12" ht="21" customHeight="1">
      <c r="C41" s="45"/>
      <c r="D41" s="45"/>
      <c r="E41" s="45"/>
      <c r="F41" s="45"/>
      <c r="G41" s="45"/>
      <c r="H41" s="45"/>
      <c r="I41" s="45"/>
      <c r="J41" s="45"/>
      <c r="K41" s="45"/>
      <c r="L41" s="45"/>
    </row>
    <row r="42" spans="1:12" ht="21" customHeight="1">
      <c r="C42" s="45"/>
      <c r="D42" s="45"/>
      <c r="E42" s="45"/>
      <c r="F42" s="45"/>
      <c r="G42" s="45"/>
      <c r="H42" s="45"/>
      <c r="I42" s="45"/>
      <c r="J42" s="45"/>
      <c r="K42" s="45"/>
      <c r="L42" s="45"/>
    </row>
    <row r="43" spans="1:12" ht="21" customHeight="1">
      <c r="C43" s="45"/>
      <c r="D43" s="45"/>
      <c r="E43" s="45"/>
      <c r="F43" s="45"/>
      <c r="G43" s="45"/>
      <c r="H43" s="45"/>
      <c r="I43" s="45"/>
      <c r="J43" s="45"/>
      <c r="K43" s="45"/>
      <c r="L43" s="45"/>
    </row>
    <row r="44" spans="1:12" ht="21" customHeight="1">
      <c r="C44" s="45"/>
      <c r="D44" s="45"/>
      <c r="E44" s="45"/>
      <c r="F44" s="45"/>
      <c r="G44" s="45"/>
      <c r="H44" s="45"/>
      <c r="I44" s="45"/>
      <c r="J44" s="45"/>
      <c r="K44" s="45"/>
      <c r="L44" s="45"/>
    </row>
    <row r="45" spans="1:12" ht="21" customHeight="1">
      <c r="C45" s="45"/>
      <c r="D45" s="45"/>
      <c r="E45" s="45"/>
      <c r="F45" s="45"/>
      <c r="G45" s="45"/>
      <c r="H45" s="45"/>
      <c r="I45" s="45"/>
      <c r="J45" s="45"/>
      <c r="K45" s="45"/>
      <c r="L45" s="45"/>
    </row>
    <row r="46" spans="1:12" ht="21" customHeight="1">
      <c r="C46" s="45"/>
      <c r="D46" s="45"/>
      <c r="E46" s="45"/>
      <c r="F46" s="45"/>
      <c r="G46" s="45"/>
      <c r="H46" s="45"/>
      <c r="I46" s="45"/>
      <c r="J46" s="45"/>
      <c r="K46" s="45"/>
      <c r="L46" s="45"/>
    </row>
    <row r="47" spans="1:12" ht="21" customHeight="1">
      <c r="C47" s="45"/>
      <c r="D47" s="45"/>
      <c r="E47" s="45"/>
      <c r="F47" s="45"/>
      <c r="G47" s="45"/>
      <c r="H47" s="45"/>
      <c r="I47" s="45"/>
      <c r="J47" s="45"/>
      <c r="K47" s="45"/>
      <c r="L47" s="45"/>
    </row>
    <row r="48" spans="1:12" ht="21" customHeight="1">
      <c r="C48" s="45"/>
      <c r="D48" s="45"/>
      <c r="E48" s="45"/>
      <c r="F48" s="45"/>
      <c r="G48" s="45"/>
      <c r="H48" s="45"/>
      <c r="I48" s="45"/>
      <c r="J48" s="45"/>
      <c r="K48" s="45"/>
      <c r="L48" s="45"/>
    </row>
    <row r="49" spans="3:12" ht="21" customHeight="1">
      <c r="C49" s="45"/>
      <c r="D49" s="45"/>
      <c r="E49" s="45"/>
      <c r="F49" s="45"/>
      <c r="G49" s="45"/>
      <c r="H49" s="45"/>
      <c r="I49" s="45"/>
      <c r="J49" s="45"/>
      <c r="K49" s="45"/>
      <c r="L49" s="45"/>
    </row>
    <row r="50" spans="3:12" ht="21" customHeight="1">
      <c r="C50" s="45"/>
      <c r="D50" s="45"/>
      <c r="E50" s="45"/>
      <c r="F50" s="45"/>
      <c r="G50" s="45"/>
      <c r="H50" s="45"/>
      <c r="I50" s="45"/>
      <c r="J50" s="45"/>
      <c r="K50" s="45"/>
      <c r="L50" s="45"/>
    </row>
    <row r="51" spans="3:12" ht="21" customHeight="1">
      <c r="C51" s="45"/>
      <c r="D51" s="45"/>
      <c r="E51" s="45"/>
      <c r="F51" s="45"/>
      <c r="G51" s="45"/>
      <c r="H51" s="45"/>
      <c r="I51" s="45"/>
      <c r="J51" s="45"/>
      <c r="K51" s="45"/>
      <c r="L51" s="45"/>
    </row>
    <row r="52" spans="3:12">
      <c r="C52" s="45"/>
      <c r="D52" s="45"/>
      <c r="E52" s="45"/>
      <c r="F52" s="45"/>
      <c r="G52" s="45"/>
      <c r="H52" s="45"/>
      <c r="I52" s="45"/>
      <c r="J52" s="45"/>
      <c r="K52" s="45"/>
      <c r="L52" s="45"/>
    </row>
    <row r="53" spans="3:12">
      <c r="C53" s="45"/>
      <c r="D53" s="45"/>
      <c r="E53" s="45"/>
      <c r="F53" s="45"/>
      <c r="G53" s="45"/>
      <c r="H53" s="45"/>
      <c r="I53" s="45"/>
      <c r="J53" s="45"/>
      <c r="K53" s="45"/>
      <c r="L53" s="45"/>
    </row>
    <row r="54" spans="3:12">
      <c r="C54" s="45"/>
      <c r="D54" s="45"/>
      <c r="E54" s="45"/>
      <c r="F54" s="45"/>
      <c r="G54" s="45"/>
      <c r="H54" s="45"/>
      <c r="I54" s="45"/>
      <c r="J54" s="45"/>
      <c r="K54" s="45"/>
      <c r="L54" s="45"/>
    </row>
    <row r="55" spans="3:12">
      <c r="C55" s="45"/>
      <c r="D55" s="45"/>
      <c r="E55" s="45"/>
      <c r="F55" s="45"/>
      <c r="G55" s="45"/>
      <c r="H55" s="45"/>
      <c r="I55" s="45"/>
      <c r="J55" s="45"/>
      <c r="K55" s="45"/>
      <c r="L55" s="45"/>
    </row>
    <row r="56" spans="3:12">
      <c r="C56" s="45"/>
      <c r="D56" s="45"/>
      <c r="E56" s="45"/>
      <c r="F56" s="45"/>
      <c r="G56" s="45"/>
      <c r="H56" s="45"/>
      <c r="I56" s="45"/>
      <c r="J56" s="45"/>
      <c r="K56" s="45"/>
      <c r="L56" s="45"/>
    </row>
    <row r="57" spans="3:12">
      <c r="C57" s="45"/>
      <c r="D57" s="45"/>
      <c r="E57" s="45"/>
      <c r="F57" s="45"/>
      <c r="G57" s="45"/>
      <c r="H57" s="45"/>
      <c r="I57" s="45"/>
      <c r="J57" s="45"/>
      <c r="K57" s="45"/>
      <c r="L57" s="45"/>
    </row>
    <row r="58" spans="3:12">
      <c r="C58" s="45"/>
      <c r="D58" s="45"/>
      <c r="E58" s="45"/>
      <c r="F58" s="45"/>
      <c r="G58" s="45"/>
      <c r="H58" s="45"/>
      <c r="I58" s="45"/>
      <c r="J58" s="45"/>
      <c r="K58" s="45"/>
      <c r="L58" s="45"/>
    </row>
    <row r="59" spans="3:12">
      <c r="C59" s="45"/>
      <c r="D59" s="45"/>
      <c r="E59" s="45"/>
      <c r="F59" s="45"/>
      <c r="G59" s="45"/>
      <c r="H59" s="45"/>
      <c r="I59" s="45"/>
      <c r="J59" s="45"/>
      <c r="K59" s="45"/>
      <c r="L59" s="45"/>
    </row>
    <row r="60" spans="3:12">
      <c r="C60" s="45"/>
      <c r="D60" s="45"/>
      <c r="E60" s="45"/>
      <c r="F60" s="45"/>
      <c r="G60" s="45"/>
      <c r="H60" s="45"/>
      <c r="I60" s="45"/>
      <c r="J60" s="45"/>
      <c r="K60" s="45"/>
      <c r="L60" s="45"/>
    </row>
    <row r="61" spans="3:12">
      <c r="C61" s="45"/>
      <c r="D61" s="45"/>
      <c r="E61" s="45"/>
      <c r="F61" s="45"/>
      <c r="G61" s="45"/>
      <c r="H61" s="45"/>
      <c r="I61" s="45"/>
      <c r="J61" s="45"/>
      <c r="K61" s="45"/>
      <c r="L61" s="45"/>
    </row>
    <row r="62" spans="3:12">
      <c r="C62" s="45"/>
      <c r="D62" s="45"/>
      <c r="E62" s="45"/>
      <c r="F62" s="45"/>
      <c r="G62" s="45"/>
      <c r="H62" s="45"/>
      <c r="I62" s="45"/>
      <c r="J62" s="45"/>
      <c r="K62" s="45"/>
      <c r="L62" s="45"/>
    </row>
    <row r="63" spans="3:12">
      <c r="C63" s="45"/>
      <c r="D63" s="45"/>
      <c r="E63" s="45"/>
      <c r="F63" s="45"/>
      <c r="G63" s="45"/>
      <c r="H63" s="45"/>
      <c r="I63" s="45"/>
      <c r="J63" s="45"/>
      <c r="K63" s="45"/>
      <c r="L63" s="45"/>
    </row>
    <row r="64" spans="3:12">
      <c r="C64" s="45"/>
      <c r="D64" s="45"/>
      <c r="E64" s="45"/>
      <c r="F64" s="45"/>
      <c r="G64" s="45"/>
      <c r="H64" s="45"/>
      <c r="I64" s="45"/>
      <c r="J64" s="45"/>
      <c r="K64" s="45"/>
      <c r="L64" s="45"/>
    </row>
    <row r="65" spans="3:12">
      <c r="C65" s="45"/>
      <c r="D65" s="45"/>
      <c r="E65" s="45"/>
      <c r="F65" s="45"/>
      <c r="G65" s="45"/>
      <c r="H65" s="45"/>
      <c r="I65" s="45"/>
      <c r="J65" s="45"/>
      <c r="K65" s="45"/>
      <c r="L65" s="45"/>
    </row>
    <row r="66" spans="3:12">
      <c r="C66" s="45"/>
      <c r="D66" s="45"/>
      <c r="E66" s="45"/>
      <c r="F66" s="45"/>
      <c r="G66" s="45"/>
      <c r="H66" s="45"/>
      <c r="I66" s="45"/>
      <c r="J66" s="45"/>
      <c r="K66" s="45"/>
      <c r="L66" s="45"/>
    </row>
    <row r="67" spans="3:12">
      <c r="C67" s="45"/>
      <c r="D67" s="45"/>
      <c r="E67" s="45"/>
      <c r="F67" s="45"/>
      <c r="G67" s="45"/>
      <c r="H67" s="45"/>
      <c r="I67" s="45"/>
      <c r="J67" s="45"/>
      <c r="K67" s="45"/>
      <c r="L67" s="45"/>
    </row>
    <row r="68" spans="3:12">
      <c r="C68" s="45"/>
      <c r="D68" s="45"/>
      <c r="E68" s="45"/>
      <c r="F68" s="45"/>
      <c r="G68" s="45"/>
      <c r="H68" s="45"/>
      <c r="I68" s="45"/>
      <c r="J68" s="45"/>
      <c r="K68" s="45"/>
      <c r="L68" s="45"/>
    </row>
    <row r="69" spans="3:12">
      <c r="C69" s="45"/>
      <c r="D69" s="45"/>
      <c r="E69" s="45"/>
      <c r="F69" s="45"/>
      <c r="G69" s="45"/>
      <c r="H69" s="45"/>
      <c r="I69" s="45"/>
      <c r="J69" s="45"/>
      <c r="K69" s="45"/>
      <c r="L69" s="45"/>
    </row>
    <row r="70" spans="3:12">
      <c r="C70" s="45"/>
      <c r="D70" s="45"/>
      <c r="E70" s="45"/>
      <c r="F70" s="45"/>
      <c r="G70" s="45"/>
      <c r="H70" s="45"/>
      <c r="I70" s="45"/>
      <c r="J70" s="45"/>
      <c r="K70" s="45"/>
      <c r="L70" s="45"/>
    </row>
    <row r="71" spans="3:12">
      <c r="C71" s="45"/>
      <c r="D71" s="45"/>
      <c r="E71" s="45"/>
      <c r="F71" s="45"/>
      <c r="G71" s="45"/>
      <c r="H71" s="45"/>
      <c r="I71" s="45"/>
      <c r="J71" s="45"/>
      <c r="K71" s="45"/>
      <c r="L71" s="45"/>
    </row>
    <row r="72" spans="3:12">
      <c r="C72" s="45"/>
      <c r="D72" s="45"/>
      <c r="E72" s="45"/>
      <c r="F72" s="45"/>
      <c r="G72" s="45"/>
      <c r="H72" s="45"/>
      <c r="I72" s="45"/>
      <c r="J72" s="45"/>
      <c r="K72" s="45"/>
      <c r="L72" s="45"/>
    </row>
    <row r="73" spans="3:12">
      <c r="C73" s="45"/>
      <c r="D73" s="45"/>
      <c r="E73" s="45"/>
      <c r="F73" s="45"/>
      <c r="G73" s="45"/>
      <c r="H73" s="45"/>
      <c r="I73" s="45"/>
      <c r="J73" s="45"/>
      <c r="K73" s="45"/>
      <c r="L73" s="45"/>
    </row>
    <row r="74" spans="3:12">
      <c r="C74" s="45"/>
      <c r="D74" s="45"/>
      <c r="E74" s="45"/>
      <c r="F74" s="45"/>
      <c r="G74" s="45"/>
      <c r="H74" s="45"/>
      <c r="I74" s="45"/>
      <c r="J74" s="45"/>
      <c r="K74" s="45"/>
      <c r="L74" s="45"/>
    </row>
    <row r="75" spans="3:12">
      <c r="C75" s="45"/>
      <c r="D75" s="45"/>
      <c r="E75" s="45"/>
      <c r="F75" s="45"/>
      <c r="G75" s="45"/>
      <c r="H75" s="45"/>
      <c r="I75" s="45"/>
      <c r="J75" s="45"/>
      <c r="K75" s="45"/>
      <c r="L75" s="45"/>
    </row>
    <row r="76" spans="3:12">
      <c r="C76" s="45"/>
      <c r="D76" s="45"/>
      <c r="E76" s="45"/>
      <c r="F76" s="45"/>
      <c r="G76" s="45"/>
      <c r="H76" s="45"/>
      <c r="I76" s="45"/>
      <c r="J76" s="45"/>
      <c r="K76" s="45"/>
      <c r="L76" s="45"/>
    </row>
    <row r="77" spans="3:12">
      <c r="C77" s="45"/>
      <c r="D77" s="45"/>
      <c r="E77" s="45"/>
      <c r="F77" s="45"/>
      <c r="G77" s="45"/>
      <c r="H77" s="45"/>
      <c r="I77" s="45"/>
      <c r="J77" s="45"/>
      <c r="K77" s="45"/>
      <c r="L77" s="45"/>
    </row>
    <row r="78" spans="3:12">
      <c r="C78" s="45"/>
      <c r="D78" s="45"/>
      <c r="E78" s="45"/>
      <c r="F78" s="45"/>
      <c r="G78" s="45"/>
      <c r="H78" s="45"/>
      <c r="I78" s="45"/>
      <c r="J78" s="45"/>
      <c r="K78" s="45"/>
      <c r="L78" s="45"/>
    </row>
    <row r="79" spans="3:12">
      <c r="C79" s="45"/>
      <c r="D79" s="45"/>
      <c r="E79" s="45"/>
      <c r="F79" s="45"/>
      <c r="G79" s="45"/>
      <c r="H79" s="45"/>
      <c r="I79" s="45"/>
      <c r="J79" s="45"/>
      <c r="K79" s="45"/>
      <c r="L79" s="45"/>
    </row>
    <row r="80" spans="3:12">
      <c r="C80" s="45"/>
      <c r="D80" s="45"/>
      <c r="E80" s="45"/>
      <c r="F80" s="45"/>
      <c r="G80" s="45"/>
      <c r="H80" s="45"/>
      <c r="I80" s="45"/>
      <c r="J80" s="45"/>
      <c r="K80" s="45"/>
      <c r="L80" s="45"/>
    </row>
    <row r="81" spans="3:12">
      <c r="C81" s="45"/>
      <c r="D81" s="45"/>
      <c r="E81" s="45"/>
      <c r="F81" s="45"/>
      <c r="G81" s="45"/>
      <c r="H81" s="45"/>
      <c r="I81" s="45"/>
      <c r="J81" s="45"/>
      <c r="K81" s="45"/>
      <c r="L81" s="45"/>
    </row>
    <row r="82" spans="3:12">
      <c r="C82" s="45"/>
      <c r="D82" s="45"/>
      <c r="E82" s="45"/>
      <c r="F82" s="45"/>
      <c r="G82" s="45"/>
      <c r="H82" s="45"/>
      <c r="I82" s="45"/>
      <c r="J82" s="45"/>
      <c r="K82" s="45"/>
      <c r="L82" s="45"/>
    </row>
    <row r="83" spans="3:12">
      <c r="C83" s="45"/>
      <c r="D83" s="45"/>
      <c r="E83" s="45"/>
      <c r="F83" s="45"/>
      <c r="G83" s="45"/>
      <c r="H83" s="45"/>
      <c r="I83" s="45"/>
      <c r="J83" s="45"/>
      <c r="K83" s="45"/>
      <c r="L83" s="45"/>
    </row>
    <row r="84" spans="3:12">
      <c r="C84" s="45"/>
      <c r="D84" s="45"/>
      <c r="E84" s="45"/>
      <c r="F84" s="45"/>
      <c r="G84" s="45"/>
      <c r="H84" s="45"/>
      <c r="I84" s="45"/>
      <c r="J84" s="45"/>
      <c r="K84" s="45"/>
      <c r="L84" s="45"/>
    </row>
    <row r="85" spans="3:12">
      <c r="C85" s="45"/>
      <c r="D85" s="45"/>
      <c r="E85" s="45"/>
      <c r="F85" s="45"/>
      <c r="G85" s="45"/>
      <c r="H85" s="45"/>
      <c r="I85" s="45"/>
      <c r="J85" s="45"/>
      <c r="K85" s="45"/>
      <c r="L85" s="45"/>
    </row>
    <row r="86" spans="3:12">
      <c r="C86" s="45"/>
      <c r="D86" s="45"/>
      <c r="E86" s="45"/>
      <c r="F86" s="45"/>
      <c r="G86" s="45"/>
      <c r="H86" s="45"/>
      <c r="I86" s="45"/>
      <c r="J86" s="45"/>
      <c r="K86" s="45"/>
      <c r="L86" s="45"/>
    </row>
    <row r="87" spans="3:12">
      <c r="C87" s="45"/>
      <c r="D87" s="45"/>
      <c r="E87" s="45"/>
      <c r="F87" s="45"/>
      <c r="G87" s="45"/>
      <c r="H87" s="45"/>
      <c r="I87" s="45"/>
      <c r="J87" s="45"/>
      <c r="K87" s="45"/>
      <c r="L87" s="45"/>
    </row>
    <row r="88" spans="3:12">
      <c r="C88" s="45"/>
      <c r="D88" s="45"/>
      <c r="E88" s="45"/>
      <c r="F88" s="45"/>
      <c r="G88" s="45"/>
      <c r="H88" s="45"/>
      <c r="I88" s="45"/>
      <c r="J88" s="45"/>
      <c r="K88" s="45"/>
      <c r="L88" s="45"/>
    </row>
    <row r="89" spans="3:12">
      <c r="C89" s="45"/>
      <c r="D89" s="45"/>
      <c r="E89" s="45"/>
      <c r="F89" s="45"/>
      <c r="G89" s="45"/>
      <c r="H89" s="45"/>
      <c r="I89" s="45"/>
      <c r="J89" s="45"/>
      <c r="K89" s="45"/>
      <c r="L89" s="45"/>
    </row>
    <row r="90" spans="3:12">
      <c r="C90" s="45"/>
      <c r="D90" s="45"/>
      <c r="E90" s="45"/>
      <c r="F90" s="45"/>
      <c r="G90" s="45"/>
      <c r="H90" s="45"/>
      <c r="I90" s="45"/>
      <c r="J90" s="45"/>
      <c r="K90" s="45"/>
      <c r="L90" s="45"/>
    </row>
    <row r="91" spans="3:12">
      <c r="C91" s="45"/>
      <c r="D91" s="45"/>
      <c r="E91" s="45"/>
      <c r="F91" s="45"/>
      <c r="G91" s="45"/>
      <c r="H91" s="45"/>
      <c r="I91" s="45"/>
      <c r="J91" s="45"/>
      <c r="K91" s="45"/>
      <c r="L91" s="45"/>
    </row>
    <row r="92" spans="3:12">
      <c r="C92" s="45"/>
      <c r="D92" s="45"/>
      <c r="E92" s="45"/>
      <c r="F92" s="45"/>
      <c r="G92" s="45"/>
      <c r="H92" s="45"/>
      <c r="I92" s="45"/>
      <c r="J92" s="45"/>
      <c r="K92" s="45"/>
      <c r="L92" s="45"/>
    </row>
    <row r="93" spans="3:12">
      <c r="C93" s="45"/>
      <c r="D93" s="45"/>
      <c r="E93" s="45"/>
      <c r="F93" s="45"/>
      <c r="G93" s="45"/>
      <c r="H93" s="45"/>
      <c r="I93" s="45"/>
      <c r="J93" s="45"/>
      <c r="K93" s="45"/>
      <c r="L93" s="45"/>
    </row>
    <row r="94" spans="3:12">
      <c r="C94" s="45"/>
      <c r="D94" s="45"/>
      <c r="E94" s="45"/>
      <c r="F94" s="45"/>
      <c r="G94" s="45"/>
      <c r="H94" s="45"/>
      <c r="I94" s="45"/>
      <c r="J94" s="45"/>
      <c r="K94" s="45"/>
      <c r="L94" s="45"/>
    </row>
    <row r="95" spans="3:12">
      <c r="C95" s="45"/>
      <c r="D95" s="45"/>
      <c r="E95" s="45"/>
      <c r="F95" s="45"/>
      <c r="G95" s="45"/>
      <c r="H95" s="45"/>
      <c r="I95" s="45"/>
      <c r="J95" s="45"/>
      <c r="K95" s="45"/>
      <c r="L95" s="45"/>
    </row>
    <row r="96" spans="3:12">
      <c r="C96" s="45"/>
      <c r="D96" s="45"/>
      <c r="E96" s="45"/>
      <c r="F96" s="45"/>
      <c r="G96" s="45"/>
      <c r="H96" s="45"/>
      <c r="I96" s="45"/>
      <c r="J96" s="45"/>
      <c r="K96" s="45"/>
      <c r="L96" s="45"/>
    </row>
    <row r="97" spans="3:12">
      <c r="C97" s="45"/>
      <c r="D97" s="45"/>
      <c r="E97" s="45"/>
      <c r="F97" s="45"/>
      <c r="G97" s="45"/>
      <c r="H97" s="45"/>
      <c r="I97" s="45"/>
      <c r="J97" s="45"/>
      <c r="K97" s="45"/>
      <c r="L97" s="45"/>
    </row>
    <row r="98" spans="3:12">
      <c r="C98" s="45"/>
      <c r="D98" s="45"/>
      <c r="E98" s="45"/>
      <c r="F98" s="45"/>
      <c r="G98" s="45"/>
      <c r="H98" s="45"/>
      <c r="I98" s="45"/>
      <c r="J98" s="45"/>
      <c r="K98" s="45"/>
      <c r="L98" s="45"/>
    </row>
    <row r="99" spans="3:12">
      <c r="C99" s="45"/>
      <c r="D99" s="45"/>
      <c r="E99" s="45"/>
      <c r="F99" s="45"/>
      <c r="G99" s="45"/>
      <c r="H99" s="45"/>
      <c r="I99" s="45"/>
      <c r="J99" s="45"/>
      <c r="K99" s="45"/>
      <c r="L99" s="45"/>
    </row>
    <row r="100" spans="3:12">
      <c r="C100" s="45"/>
      <c r="D100" s="45"/>
      <c r="E100" s="45"/>
      <c r="F100" s="45"/>
      <c r="G100" s="45"/>
      <c r="H100" s="45"/>
      <c r="I100" s="45"/>
      <c r="J100" s="45"/>
      <c r="K100" s="45"/>
      <c r="L100" s="45"/>
    </row>
  </sheetData>
  <mergeCells count="17">
    <mergeCell ref="I6:I7"/>
    <mergeCell ref="D4:D7"/>
    <mergeCell ref="F4:F7"/>
    <mergeCell ref="H4:I5"/>
    <mergeCell ref="A8:B8"/>
    <mergeCell ref="A1:L1"/>
    <mergeCell ref="K4:K7"/>
    <mergeCell ref="L4:L7"/>
    <mergeCell ref="A5:A7"/>
    <mergeCell ref="B5:B7"/>
    <mergeCell ref="A4:B4"/>
    <mergeCell ref="C4:C7"/>
    <mergeCell ref="E4:E7"/>
    <mergeCell ref="G4:G7"/>
    <mergeCell ref="J4:J7"/>
    <mergeCell ref="A3:B3"/>
    <mergeCell ref="H6:H7"/>
  </mergeCells>
  <phoneticPr fontId="3"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8"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Zeros="0" workbookViewId="0">
      <selection activeCell="J22" sqref="J22"/>
    </sheetView>
  </sheetViews>
  <sheetFormatPr defaultRowHeight="11.25"/>
  <cols>
    <col min="1" max="1" width="14" style="46" customWidth="1"/>
    <col min="2" max="2" width="50.6640625" style="21" customWidth="1"/>
    <col min="3" max="3" width="19.83203125" style="21" hidden="1" customWidth="1"/>
    <col min="4" max="6" width="19.83203125" style="21" customWidth="1"/>
    <col min="7" max="8" width="16.5" style="21" hidden="1" customWidth="1"/>
    <col min="9" max="11" width="13.1640625" style="21" customWidth="1"/>
    <col min="12" max="245" width="9.33203125" style="21"/>
    <col min="246" max="248" width="3.6640625" style="21" customWidth="1"/>
    <col min="249" max="249" width="43.6640625" style="21" customWidth="1"/>
    <col min="250" max="256" width="20" style="21" customWidth="1"/>
    <col min="257" max="257" width="11.33203125" style="21" customWidth="1"/>
    <col min="258" max="501" width="9.33203125" style="21"/>
    <col min="502" max="504" width="3.6640625" style="21" customWidth="1"/>
    <col min="505" max="505" width="43.6640625" style="21" customWidth="1"/>
    <col min="506" max="512" width="20" style="21" customWidth="1"/>
    <col min="513" max="513" width="11.33203125" style="21" customWidth="1"/>
    <col min="514" max="757" width="9.33203125" style="21"/>
    <col min="758" max="760" width="3.6640625" style="21" customWidth="1"/>
    <col min="761" max="761" width="43.6640625" style="21" customWidth="1"/>
    <col min="762" max="768" width="20" style="21" customWidth="1"/>
    <col min="769" max="769" width="11.33203125" style="21" customWidth="1"/>
    <col min="770" max="1013" width="9.33203125" style="21"/>
    <col min="1014" max="1016" width="3.6640625" style="21" customWidth="1"/>
    <col min="1017" max="1017" width="43.6640625" style="21" customWidth="1"/>
    <col min="1018" max="1024" width="20" style="21" customWidth="1"/>
    <col min="1025" max="1025" width="11.33203125" style="21" customWidth="1"/>
    <col min="1026" max="1269" width="9.33203125" style="21"/>
    <col min="1270" max="1272" width="3.6640625" style="21" customWidth="1"/>
    <col min="1273" max="1273" width="43.6640625" style="21" customWidth="1"/>
    <col min="1274" max="1280" width="20" style="21" customWidth="1"/>
    <col min="1281" max="1281" width="11.33203125" style="21" customWidth="1"/>
    <col min="1282" max="1525" width="9.33203125" style="21"/>
    <col min="1526" max="1528" width="3.6640625" style="21" customWidth="1"/>
    <col min="1529" max="1529" width="43.6640625" style="21" customWidth="1"/>
    <col min="1530" max="1536" width="20" style="21" customWidth="1"/>
    <col min="1537" max="1537" width="11.33203125" style="21" customWidth="1"/>
    <col min="1538" max="1781" width="9.33203125" style="21"/>
    <col min="1782" max="1784" width="3.6640625" style="21" customWidth="1"/>
    <col min="1785" max="1785" width="43.6640625" style="21" customWidth="1"/>
    <col min="1786" max="1792" width="20" style="21" customWidth="1"/>
    <col min="1793" max="1793" width="11.33203125" style="21" customWidth="1"/>
    <col min="1794" max="2037" width="9.33203125" style="21"/>
    <col min="2038" max="2040" width="3.6640625" style="21" customWidth="1"/>
    <col min="2041" max="2041" width="43.6640625" style="21" customWidth="1"/>
    <col min="2042" max="2048" width="20" style="21" customWidth="1"/>
    <col min="2049" max="2049" width="11.33203125" style="21" customWidth="1"/>
    <col min="2050" max="2293" width="9.33203125" style="21"/>
    <col min="2294" max="2296" width="3.6640625" style="21" customWidth="1"/>
    <col min="2297" max="2297" width="43.6640625" style="21" customWidth="1"/>
    <col min="2298" max="2304" width="20" style="21" customWidth="1"/>
    <col min="2305" max="2305" width="11.33203125" style="21" customWidth="1"/>
    <col min="2306" max="2549" width="9.33203125" style="21"/>
    <col min="2550" max="2552" width="3.6640625" style="21" customWidth="1"/>
    <col min="2553" max="2553" width="43.6640625" style="21" customWidth="1"/>
    <col min="2554" max="2560" width="20" style="21" customWidth="1"/>
    <col min="2561" max="2561" width="11.33203125" style="21" customWidth="1"/>
    <col min="2562" max="2805" width="9.33203125" style="21"/>
    <col min="2806" max="2808" width="3.6640625" style="21" customWidth="1"/>
    <col min="2809" max="2809" width="43.6640625" style="21" customWidth="1"/>
    <col min="2810" max="2816" width="20" style="21" customWidth="1"/>
    <col min="2817" max="2817" width="11.33203125" style="21" customWidth="1"/>
    <col min="2818" max="3061" width="9.33203125" style="21"/>
    <col min="3062" max="3064" width="3.6640625" style="21" customWidth="1"/>
    <col min="3065" max="3065" width="43.6640625" style="21" customWidth="1"/>
    <col min="3066" max="3072" width="20" style="21" customWidth="1"/>
    <col min="3073" max="3073" width="11.33203125" style="21" customWidth="1"/>
    <col min="3074" max="3317" width="9.33203125" style="21"/>
    <col min="3318" max="3320" width="3.6640625" style="21" customWidth="1"/>
    <col min="3321" max="3321" width="43.6640625" style="21" customWidth="1"/>
    <col min="3322" max="3328" width="20" style="21" customWidth="1"/>
    <col min="3329" max="3329" width="11.33203125" style="21" customWidth="1"/>
    <col min="3330" max="3573" width="9.33203125" style="21"/>
    <col min="3574" max="3576" width="3.6640625" style="21" customWidth="1"/>
    <col min="3577" max="3577" width="43.6640625" style="21" customWidth="1"/>
    <col min="3578" max="3584" width="20" style="21" customWidth="1"/>
    <col min="3585" max="3585" width="11.33203125" style="21" customWidth="1"/>
    <col min="3586" max="3829" width="9.33203125" style="21"/>
    <col min="3830" max="3832" width="3.6640625" style="21" customWidth="1"/>
    <col min="3833" max="3833" width="43.6640625" style="21" customWidth="1"/>
    <col min="3834" max="3840" width="20" style="21" customWidth="1"/>
    <col min="3841" max="3841" width="11.33203125" style="21" customWidth="1"/>
    <col min="3842" max="4085" width="9.33203125" style="21"/>
    <col min="4086" max="4088" width="3.6640625" style="21" customWidth="1"/>
    <col min="4089" max="4089" width="43.6640625" style="21" customWidth="1"/>
    <col min="4090" max="4096" width="20" style="21" customWidth="1"/>
    <col min="4097" max="4097" width="11.33203125" style="21" customWidth="1"/>
    <col min="4098" max="4341" width="9.33203125" style="21"/>
    <col min="4342" max="4344" width="3.6640625" style="21" customWidth="1"/>
    <col min="4345" max="4345" width="43.6640625" style="21" customWidth="1"/>
    <col min="4346" max="4352" width="20" style="21" customWidth="1"/>
    <col min="4353" max="4353" width="11.33203125" style="21" customWidth="1"/>
    <col min="4354" max="4597" width="9.33203125" style="21"/>
    <col min="4598" max="4600" width="3.6640625" style="21" customWidth="1"/>
    <col min="4601" max="4601" width="43.6640625" style="21" customWidth="1"/>
    <col min="4602" max="4608" width="20" style="21" customWidth="1"/>
    <col min="4609" max="4609" width="11.33203125" style="21" customWidth="1"/>
    <col min="4610" max="4853" width="9.33203125" style="21"/>
    <col min="4854" max="4856" width="3.6640625" style="21" customWidth="1"/>
    <col min="4857" max="4857" width="43.6640625" style="21" customWidth="1"/>
    <col min="4858" max="4864" width="20" style="21" customWidth="1"/>
    <col min="4865" max="4865" width="11.33203125" style="21" customWidth="1"/>
    <col min="4866" max="5109" width="9.33203125" style="21"/>
    <col min="5110" max="5112" width="3.6640625" style="21" customWidth="1"/>
    <col min="5113" max="5113" width="43.6640625" style="21" customWidth="1"/>
    <col min="5114" max="5120" width="20" style="21" customWidth="1"/>
    <col min="5121" max="5121" width="11.33203125" style="21" customWidth="1"/>
    <col min="5122" max="5365" width="9.33203125" style="21"/>
    <col min="5366" max="5368" width="3.6640625" style="21" customWidth="1"/>
    <col min="5369" max="5369" width="43.6640625" style="21" customWidth="1"/>
    <col min="5370" max="5376" width="20" style="21" customWidth="1"/>
    <col min="5377" max="5377" width="11.33203125" style="21" customWidth="1"/>
    <col min="5378" max="5621" width="9.33203125" style="21"/>
    <col min="5622" max="5624" width="3.6640625" style="21" customWidth="1"/>
    <col min="5625" max="5625" width="43.6640625" style="21" customWidth="1"/>
    <col min="5626" max="5632" width="20" style="21" customWidth="1"/>
    <col min="5633" max="5633" width="11.33203125" style="21" customWidth="1"/>
    <col min="5634" max="5877" width="9.33203125" style="21"/>
    <col min="5878" max="5880" width="3.6640625" style="21" customWidth="1"/>
    <col min="5881" max="5881" width="43.6640625" style="21" customWidth="1"/>
    <col min="5882" max="5888" width="20" style="21" customWidth="1"/>
    <col min="5889" max="5889" width="11.33203125" style="21" customWidth="1"/>
    <col min="5890" max="6133" width="9.33203125" style="21"/>
    <col min="6134" max="6136" width="3.6640625" style="21" customWidth="1"/>
    <col min="6137" max="6137" width="43.6640625" style="21" customWidth="1"/>
    <col min="6138" max="6144" width="20" style="21" customWidth="1"/>
    <col min="6145" max="6145" width="11.33203125" style="21" customWidth="1"/>
    <col min="6146" max="6389" width="9.33203125" style="21"/>
    <col min="6390" max="6392" width="3.6640625" style="21" customWidth="1"/>
    <col min="6393" max="6393" width="43.6640625" style="21" customWidth="1"/>
    <col min="6394" max="6400" width="20" style="21" customWidth="1"/>
    <col min="6401" max="6401" width="11.33203125" style="21" customWidth="1"/>
    <col min="6402" max="6645" width="9.33203125" style="21"/>
    <col min="6646" max="6648" width="3.6640625" style="21" customWidth="1"/>
    <col min="6649" max="6649" width="43.6640625" style="21" customWidth="1"/>
    <col min="6650" max="6656" width="20" style="21" customWidth="1"/>
    <col min="6657" max="6657" width="11.33203125" style="21" customWidth="1"/>
    <col min="6658" max="6901" width="9.33203125" style="21"/>
    <col min="6902" max="6904" width="3.6640625" style="21" customWidth="1"/>
    <col min="6905" max="6905" width="43.6640625" style="21" customWidth="1"/>
    <col min="6906" max="6912" width="20" style="21" customWidth="1"/>
    <col min="6913" max="6913" width="11.33203125" style="21" customWidth="1"/>
    <col min="6914" max="7157" width="9.33203125" style="21"/>
    <col min="7158" max="7160" width="3.6640625" style="21" customWidth="1"/>
    <col min="7161" max="7161" width="43.6640625" style="21" customWidth="1"/>
    <col min="7162" max="7168" width="20" style="21" customWidth="1"/>
    <col min="7169" max="7169" width="11.33203125" style="21" customWidth="1"/>
    <col min="7170" max="7413" width="9.33203125" style="21"/>
    <col min="7414" max="7416" width="3.6640625" style="21" customWidth="1"/>
    <col min="7417" max="7417" width="43.6640625" style="21" customWidth="1"/>
    <col min="7418" max="7424" width="20" style="21" customWidth="1"/>
    <col min="7425" max="7425" width="11.33203125" style="21" customWidth="1"/>
    <col min="7426" max="7669" width="9.33203125" style="21"/>
    <col min="7670" max="7672" width="3.6640625" style="21" customWidth="1"/>
    <col min="7673" max="7673" width="43.6640625" style="21" customWidth="1"/>
    <col min="7674" max="7680" width="20" style="21" customWidth="1"/>
    <col min="7681" max="7681" width="11.33203125" style="21" customWidth="1"/>
    <col min="7682" max="7925" width="9.33203125" style="21"/>
    <col min="7926" max="7928" width="3.6640625" style="21" customWidth="1"/>
    <col min="7929" max="7929" width="43.6640625" style="21" customWidth="1"/>
    <col min="7930" max="7936" width="20" style="21" customWidth="1"/>
    <col min="7937" max="7937" width="11.33203125" style="21" customWidth="1"/>
    <col min="7938" max="8181" width="9.33203125" style="21"/>
    <col min="8182" max="8184" width="3.6640625" style="21" customWidth="1"/>
    <col min="8185" max="8185" width="43.6640625" style="21" customWidth="1"/>
    <col min="8186" max="8192" width="20" style="21" customWidth="1"/>
    <col min="8193" max="8193" width="11.33203125" style="21" customWidth="1"/>
    <col min="8194" max="8437" width="9.33203125" style="21"/>
    <col min="8438" max="8440" width="3.6640625" style="21" customWidth="1"/>
    <col min="8441" max="8441" width="43.6640625" style="21" customWidth="1"/>
    <col min="8442" max="8448" width="20" style="21" customWidth="1"/>
    <col min="8449" max="8449" width="11.33203125" style="21" customWidth="1"/>
    <col min="8450" max="8693" width="9.33203125" style="21"/>
    <col min="8694" max="8696" width="3.6640625" style="21" customWidth="1"/>
    <col min="8697" max="8697" width="43.6640625" style="21" customWidth="1"/>
    <col min="8698" max="8704" width="20" style="21" customWidth="1"/>
    <col min="8705" max="8705" width="11.33203125" style="21" customWidth="1"/>
    <col min="8706" max="8949" width="9.33203125" style="21"/>
    <col min="8950" max="8952" width="3.6640625" style="21" customWidth="1"/>
    <col min="8953" max="8953" width="43.6640625" style="21" customWidth="1"/>
    <col min="8954" max="8960" width="20" style="21" customWidth="1"/>
    <col min="8961" max="8961" width="11.33203125" style="21" customWidth="1"/>
    <col min="8962" max="9205" width="9.33203125" style="21"/>
    <col min="9206" max="9208" width="3.6640625" style="21" customWidth="1"/>
    <col min="9209" max="9209" width="43.6640625" style="21" customWidth="1"/>
    <col min="9210" max="9216" width="20" style="21" customWidth="1"/>
    <col min="9217" max="9217" width="11.33203125" style="21" customWidth="1"/>
    <col min="9218" max="9461" width="9.33203125" style="21"/>
    <col min="9462" max="9464" width="3.6640625" style="21" customWidth="1"/>
    <col min="9465" max="9465" width="43.6640625" style="21" customWidth="1"/>
    <col min="9466" max="9472" width="20" style="21" customWidth="1"/>
    <col min="9473" max="9473" width="11.33203125" style="21" customWidth="1"/>
    <col min="9474" max="9717" width="9.33203125" style="21"/>
    <col min="9718" max="9720" width="3.6640625" style="21" customWidth="1"/>
    <col min="9721" max="9721" width="43.6640625" style="21" customWidth="1"/>
    <col min="9722" max="9728" width="20" style="21" customWidth="1"/>
    <col min="9729" max="9729" width="11.33203125" style="21" customWidth="1"/>
    <col min="9730" max="9973" width="9.33203125" style="21"/>
    <col min="9974" max="9976" width="3.6640625" style="21" customWidth="1"/>
    <col min="9977" max="9977" width="43.6640625" style="21" customWidth="1"/>
    <col min="9978" max="9984" width="20" style="21" customWidth="1"/>
    <col min="9985" max="9985" width="11.33203125" style="21" customWidth="1"/>
    <col min="9986" max="10229" width="9.33203125" style="21"/>
    <col min="10230" max="10232" width="3.6640625" style="21" customWidth="1"/>
    <col min="10233" max="10233" width="43.6640625" style="21" customWidth="1"/>
    <col min="10234" max="10240" width="20" style="21" customWidth="1"/>
    <col min="10241" max="10241" width="11.33203125" style="21" customWidth="1"/>
    <col min="10242" max="10485" width="9.33203125" style="21"/>
    <col min="10486" max="10488" width="3.6640625" style="21" customWidth="1"/>
    <col min="10489" max="10489" width="43.6640625" style="21" customWidth="1"/>
    <col min="10490" max="10496" width="20" style="21" customWidth="1"/>
    <col min="10497" max="10497" width="11.33203125" style="21" customWidth="1"/>
    <col min="10498" max="10741" width="9.33203125" style="21"/>
    <col min="10742" max="10744" width="3.6640625" style="21" customWidth="1"/>
    <col min="10745" max="10745" width="43.6640625" style="21" customWidth="1"/>
    <col min="10746" max="10752" width="20" style="21" customWidth="1"/>
    <col min="10753" max="10753" width="11.33203125" style="21" customWidth="1"/>
    <col min="10754" max="10997" width="9.33203125" style="21"/>
    <col min="10998" max="11000" width="3.6640625" style="21" customWidth="1"/>
    <col min="11001" max="11001" width="43.6640625" style="21" customWidth="1"/>
    <col min="11002" max="11008" width="20" style="21" customWidth="1"/>
    <col min="11009" max="11009" width="11.33203125" style="21" customWidth="1"/>
    <col min="11010" max="11253" width="9.33203125" style="21"/>
    <col min="11254" max="11256" width="3.6640625" style="21" customWidth="1"/>
    <col min="11257" max="11257" width="43.6640625" style="21" customWidth="1"/>
    <col min="11258" max="11264" width="20" style="21" customWidth="1"/>
    <col min="11265" max="11265" width="11.33203125" style="21" customWidth="1"/>
    <col min="11266" max="11509" width="9.33203125" style="21"/>
    <col min="11510" max="11512" width="3.6640625" style="21" customWidth="1"/>
    <col min="11513" max="11513" width="43.6640625" style="21" customWidth="1"/>
    <col min="11514" max="11520" width="20" style="21" customWidth="1"/>
    <col min="11521" max="11521" width="11.33203125" style="21" customWidth="1"/>
    <col min="11522" max="11765" width="9.33203125" style="21"/>
    <col min="11766" max="11768" width="3.6640625" style="21" customWidth="1"/>
    <col min="11769" max="11769" width="43.6640625" style="21" customWidth="1"/>
    <col min="11770" max="11776" width="20" style="21" customWidth="1"/>
    <col min="11777" max="11777" width="11.33203125" style="21" customWidth="1"/>
    <col min="11778" max="12021" width="9.33203125" style="21"/>
    <col min="12022" max="12024" width="3.6640625" style="21" customWidth="1"/>
    <col min="12025" max="12025" width="43.6640625" style="21" customWidth="1"/>
    <col min="12026" max="12032" width="20" style="21" customWidth="1"/>
    <col min="12033" max="12033" width="11.33203125" style="21" customWidth="1"/>
    <col min="12034" max="12277" width="9.33203125" style="21"/>
    <col min="12278" max="12280" width="3.6640625" style="21" customWidth="1"/>
    <col min="12281" max="12281" width="43.6640625" style="21" customWidth="1"/>
    <col min="12282" max="12288" width="20" style="21" customWidth="1"/>
    <col min="12289" max="12289" width="11.33203125" style="21" customWidth="1"/>
    <col min="12290" max="12533" width="9.33203125" style="21"/>
    <col min="12534" max="12536" width="3.6640625" style="21" customWidth="1"/>
    <col min="12537" max="12537" width="43.6640625" style="21" customWidth="1"/>
    <col min="12538" max="12544" width="20" style="21" customWidth="1"/>
    <col min="12545" max="12545" width="11.33203125" style="21" customWidth="1"/>
    <col min="12546" max="12789" width="9.33203125" style="21"/>
    <col min="12790" max="12792" width="3.6640625" style="21" customWidth="1"/>
    <col min="12793" max="12793" width="43.6640625" style="21" customWidth="1"/>
    <col min="12794" max="12800" width="20" style="21" customWidth="1"/>
    <col min="12801" max="12801" width="11.33203125" style="21" customWidth="1"/>
    <col min="12802" max="13045" width="9.33203125" style="21"/>
    <col min="13046" max="13048" width="3.6640625" style="21" customWidth="1"/>
    <col min="13049" max="13049" width="43.6640625" style="21" customWidth="1"/>
    <col min="13050" max="13056" width="20" style="21" customWidth="1"/>
    <col min="13057" max="13057" width="11.33203125" style="21" customWidth="1"/>
    <col min="13058" max="13301" width="9.33203125" style="21"/>
    <col min="13302" max="13304" width="3.6640625" style="21" customWidth="1"/>
    <col min="13305" max="13305" width="43.6640625" style="21" customWidth="1"/>
    <col min="13306" max="13312" width="20" style="21" customWidth="1"/>
    <col min="13313" max="13313" width="11.33203125" style="21" customWidth="1"/>
    <col min="13314" max="13557" width="9.33203125" style="21"/>
    <col min="13558" max="13560" width="3.6640625" style="21" customWidth="1"/>
    <col min="13561" max="13561" width="43.6640625" style="21" customWidth="1"/>
    <col min="13562" max="13568" width="20" style="21" customWidth="1"/>
    <col min="13569" max="13569" width="11.33203125" style="21" customWidth="1"/>
    <col min="13570" max="13813" width="9.33203125" style="21"/>
    <col min="13814" max="13816" width="3.6640625" style="21" customWidth="1"/>
    <col min="13817" max="13817" width="43.6640625" style="21" customWidth="1"/>
    <col min="13818" max="13824" width="20" style="21" customWidth="1"/>
    <col min="13825" max="13825" width="11.33203125" style="21" customWidth="1"/>
    <col min="13826" max="14069" width="9.33203125" style="21"/>
    <col min="14070" max="14072" width="3.6640625" style="21" customWidth="1"/>
    <col min="14073" max="14073" width="43.6640625" style="21" customWidth="1"/>
    <col min="14074" max="14080" width="20" style="21" customWidth="1"/>
    <col min="14081" max="14081" width="11.33203125" style="21" customWidth="1"/>
    <col min="14082" max="14325" width="9.33203125" style="21"/>
    <col min="14326" max="14328" width="3.6640625" style="21" customWidth="1"/>
    <col min="14329" max="14329" width="43.6640625" style="21" customWidth="1"/>
    <col min="14330" max="14336" width="20" style="21" customWidth="1"/>
    <col min="14337" max="14337" width="11.33203125" style="21" customWidth="1"/>
    <col min="14338" max="14581" width="9.33203125" style="21"/>
    <col min="14582" max="14584" width="3.6640625" style="21" customWidth="1"/>
    <col min="14585" max="14585" width="43.6640625" style="21" customWidth="1"/>
    <col min="14586" max="14592" width="20" style="21" customWidth="1"/>
    <col min="14593" max="14593" width="11.33203125" style="21" customWidth="1"/>
    <col min="14594" max="14837" width="9.33203125" style="21"/>
    <col min="14838" max="14840" width="3.6640625" style="21" customWidth="1"/>
    <col min="14841" max="14841" width="43.6640625" style="21" customWidth="1"/>
    <col min="14842" max="14848" width="20" style="21" customWidth="1"/>
    <col min="14849" max="14849" width="11.33203125" style="21" customWidth="1"/>
    <col min="14850" max="15093" width="9.33203125" style="21"/>
    <col min="15094" max="15096" width="3.6640625" style="21" customWidth="1"/>
    <col min="15097" max="15097" width="43.6640625" style="21" customWidth="1"/>
    <col min="15098" max="15104" width="20" style="21" customWidth="1"/>
    <col min="15105" max="15105" width="11.33203125" style="21" customWidth="1"/>
    <col min="15106" max="15349" width="9.33203125" style="21"/>
    <col min="15350" max="15352" width="3.6640625" style="21" customWidth="1"/>
    <col min="15353" max="15353" width="43.6640625" style="21" customWidth="1"/>
    <col min="15354" max="15360" width="20" style="21" customWidth="1"/>
    <col min="15361" max="15361" width="11.33203125" style="21" customWidth="1"/>
    <col min="15362" max="15605" width="9.33203125" style="21"/>
    <col min="15606" max="15608" width="3.6640625" style="21" customWidth="1"/>
    <col min="15609" max="15609" width="43.6640625" style="21" customWidth="1"/>
    <col min="15610" max="15616" width="20" style="21" customWidth="1"/>
    <col min="15617" max="15617" width="11.33203125" style="21" customWidth="1"/>
    <col min="15618" max="15861" width="9.33203125" style="21"/>
    <col min="15862" max="15864" width="3.6640625" style="21" customWidth="1"/>
    <col min="15865" max="15865" width="43.6640625" style="21" customWidth="1"/>
    <col min="15866" max="15872" width="20" style="21" customWidth="1"/>
    <col min="15873" max="15873" width="11.33203125" style="21" customWidth="1"/>
    <col min="15874" max="16117" width="9.33203125" style="21"/>
    <col min="16118" max="16120" width="3.6640625" style="21" customWidth="1"/>
    <col min="16121" max="16121" width="43.6640625" style="21" customWidth="1"/>
    <col min="16122" max="16128" width="20" style="21" customWidth="1"/>
    <col min="16129" max="16129" width="11.33203125" style="21" customWidth="1"/>
    <col min="16130" max="16384" width="9.33203125" style="21"/>
  </cols>
  <sheetData>
    <row r="1" spans="1:11" ht="21" customHeight="1">
      <c r="A1" s="113" t="s">
        <v>153</v>
      </c>
      <c r="B1" s="113"/>
      <c r="C1" s="113"/>
      <c r="D1" s="113"/>
      <c r="E1" s="113"/>
      <c r="F1" s="113"/>
      <c r="G1" s="113"/>
      <c r="H1" s="113"/>
      <c r="I1" s="113"/>
      <c r="J1" s="113"/>
      <c r="K1" s="113"/>
    </row>
    <row r="2" spans="1:11" ht="13.5">
      <c r="A2" s="56"/>
      <c r="B2" s="26"/>
      <c r="C2" s="26"/>
      <c r="D2" s="26"/>
      <c r="E2" s="26"/>
      <c r="F2" s="26"/>
      <c r="G2" s="26"/>
      <c r="H2" s="26"/>
      <c r="I2" s="26"/>
      <c r="J2" s="26"/>
      <c r="K2" s="27" t="s">
        <v>47</v>
      </c>
    </row>
    <row r="3" spans="1:11" ht="14.25">
      <c r="A3" s="118" t="s">
        <v>203</v>
      </c>
      <c r="B3" s="118"/>
      <c r="C3" s="26"/>
      <c r="D3" s="26"/>
      <c r="E3" s="26"/>
      <c r="F3" s="26"/>
      <c r="G3" s="26"/>
      <c r="H3" s="28"/>
      <c r="I3" s="26"/>
      <c r="J3" s="26"/>
      <c r="K3" s="27" t="s">
        <v>41</v>
      </c>
    </row>
    <row r="4" spans="1:11" s="22" customFormat="1" ht="13.5">
      <c r="A4" s="127" t="s">
        <v>25</v>
      </c>
      <c r="B4" s="128" t="s">
        <v>26</v>
      </c>
      <c r="C4" s="121" t="s">
        <v>7</v>
      </c>
      <c r="D4" s="121" t="s">
        <v>7</v>
      </c>
      <c r="E4" s="121" t="s">
        <v>42</v>
      </c>
      <c r="F4" s="121" t="s">
        <v>43</v>
      </c>
      <c r="G4" s="121" t="s">
        <v>42</v>
      </c>
      <c r="H4" s="121" t="s">
        <v>43</v>
      </c>
      <c r="I4" s="121" t="s">
        <v>44</v>
      </c>
      <c r="J4" s="121" t="s">
        <v>45</v>
      </c>
      <c r="K4" s="121" t="s">
        <v>46</v>
      </c>
    </row>
    <row r="5" spans="1:11" s="22" customFormat="1">
      <c r="A5" s="121" t="s">
        <v>69</v>
      </c>
      <c r="B5" s="121" t="s">
        <v>65</v>
      </c>
      <c r="C5" s="122"/>
      <c r="D5" s="122"/>
      <c r="E5" s="122"/>
      <c r="F5" s="122"/>
      <c r="G5" s="122"/>
      <c r="H5" s="122"/>
      <c r="I5" s="122"/>
      <c r="J5" s="122"/>
      <c r="K5" s="122"/>
    </row>
    <row r="6" spans="1:11" s="22" customFormat="1">
      <c r="A6" s="122"/>
      <c r="B6" s="122" t="s">
        <v>26</v>
      </c>
      <c r="C6" s="122"/>
      <c r="D6" s="122"/>
      <c r="E6" s="122"/>
      <c r="F6" s="122"/>
      <c r="G6" s="122"/>
      <c r="H6" s="122"/>
      <c r="I6" s="122"/>
      <c r="J6" s="122"/>
      <c r="K6" s="122"/>
    </row>
    <row r="7" spans="1:11" s="22" customFormat="1">
      <c r="A7" s="123"/>
      <c r="B7" s="123" t="s">
        <v>26</v>
      </c>
      <c r="C7" s="123"/>
      <c r="D7" s="123"/>
      <c r="E7" s="123"/>
      <c r="F7" s="123"/>
      <c r="G7" s="123"/>
      <c r="H7" s="123"/>
      <c r="I7" s="123"/>
      <c r="J7" s="123"/>
      <c r="K7" s="123"/>
    </row>
    <row r="8" spans="1:11" s="22" customFormat="1" ht="15">
      <c r="A8" s="125" t="s">
        <v>36</v>
      </c>
      <c r="B8" s="126"/>
      <c r="C8" s="95">
        <f>C9+C16+C23+C30+C34</f>
        <v>24608385.66</v>
      </c>
      <c r="D8" s="95">
        <f>C8/10000</f>
        <v>2460.8385659999999</v>
      </c>
      <c r="E8" s="95">
        <f>G8/10000</f>
        <v>1064.4280370000001</v>
      </c>
      <c r="F8" s="98">
        <f>H8/10000</f>
        <v>1396.4105489999999</v>
      </c>
      <c r="G8" s="95">
        <f t="shared" ref="G8:H8" si="0">G9+G16+G23+G30+G34</f>
        <v>10644280.370000001</v>
      </c>
      <c r="H8" s="95">
        <f t="shared" si="0"/>
        <v>13964105.489999998</v>
      </c>
      <c r="I8" s="96"/>
      <c r="J8" s="96"/>
      <c r="K8" s="96"/>
    </row>
    <row r="9" spans="1:11" s="22" customFormat="1" ht="15">
      <c r="A9" s="92" t="s">
        <v>37</v>
      </c>
      <c r="B9" s="92" t="s">
        <v>206</v>
      </c>
      <c r="C9" s="90">
        <f>C10+C13</f>
        <v>22281365.66</v>
      </c>
      <c r="D9" s="95">
        <f t="shared" ref="D9:D36" si="1">C9/10000</f>
        <v>2228.1365660000001</v>
      </c>
      <c r="E9" s="95">
        <f t="shared" ref="E9:E36" si="2">G9/10000</f>
        <v>832.00603699999999</v>
      </c>
      <c r="F9" s="98">
        <f t="shared" ref="F9:F36" si="3">H9/10000</f>
        <v>1396.1305489999997</v>
      </c>
      <c r="G9" s="90">
        <f>G10+G13</f>
        <v>8320060.3700000001</v>
      </c>
      <c r="H9" s="90">
        <f>H10+H13</f>
        <v>13961305.489999998</v>
      </c>
      <c r="I9" s="96"/>
      <c r="J9" s="96"/>
      <c r="K9" s="96"/>
    </row>
    <row r="10" spans="1:11" s="22" customFormat="1" ht="15">
      <c r="A10" s="92" t="s">
        <v>38</v>
      </c>
      <c r="B10" s="92" t="s">
        <v>227</v>
      </c>
      <c r="C10" s="90">
        <f>C11+C12</f>
        <v>21003625.66</v>
      </c>
      <c r="D10" s="95">
        <f t="shared" si="1"/>
        <v>2100.3625659999998</v>
      </c>
      <c r="E10" s="95">
        <f t="shared" si="2"/>
        <v>704.74393699999996</v>
      </c>
      <c r="F10" s="98">
        <f t="shared" si="3"/>
        <v>1395.6186289999998</v>
      </c>
      <c r="G10" s="90">
        <f>G11+G12</f>
        <v>7047439.3700000001</v>
      </c>
      <c r="H10" s="90">
        <f>H11+H12</f>
        <v>13956186.289999999</v>
      </c>
      <c r="I10" s="96"/>
      <c r="J10" s="96"/>
      <c r="K10" s="96"/>
    </row>
    <row r="11" spans="1:11" s="22" customFormat="1" ht="15">
      <c r="A11" s="89">
        <v>2013201</v>
      </c>
      <c r="B11" s="89" t="s">
        <v>216</v>
      </c>
      <c r="C11" s="90">
        <v>7047439.3700000001</v>
      </c>
      <c r="D11" s="95">
        <f t="shared" si="1"/>
        <v>704.74393699999996</v>
      </c>
      <c r="E11" s="95">
        <f t="shared" si="2"/>
        <v>704.74393699999996</v>
      </c>
      <c r="F11" s="98"/>
      <c r="G11" s="90">
        <v>7047439.3700000001</v>
      </c>
      <c r="H11" s="90"/>
      <c r="I11" s="96"/>
      <c r="J11" s="96"/>
      <c r="K11" s="96"/>
    </row>
    <row r="12" spans="1:11" s="22" customFormat="1" ht="15">
      <c r="A12" s="89" t="s">
        <v>39</v>
      </c>
      <c r="B12" s="89" t="s">
        <v>208</v>
      </c>
      <c r="C12" s="90">
        <v>13956186.289999999</v>
      </c>
      <c r="D12" s="95">
        <f t="shared" si="1"/>
        <v>1395.6186289999998</v>
      </c>
      <c r="E12" s="95">
        <f t="shared" si="2"/>
        <v>0</v>
      </c>
      <c r="F12" s="98">
        <f t="shared" si="3"/>
        <v>1395.6186289999998</v>
      </c>
      <c r="G12" s="90"/>
      <c r="H12" s="90">
        <v>13956186.289999999</v>
      </c>
      <c r="I12" s="96"/>
      <c r="J12" s="96"/>
      <c r="K12" s="96"/>
    </row>
    <row r="13" spans="1:11" s="22" customFormat="1" ht="15">
      <c r="A13" s="92">
        <v>20136</v>
      </c>
      <c r="B13" s="92" t="s">
        <v>226</v>
      </c>
      <c r="C13" s="90">
        <f>C14+C15</f>
        <v>1277740</v>
      </c>
      <c r="D13" s="95">
        <f t="shared" si="1"/>
        <v>127.774</v>
      </c>
      <c r="E13" s="95">
        <f t="shared" si="2"/>
        <v>127.2621</v>
      </c>
      <c r="F13" s="98">
        <f t="shared" si="3"/>
        <v>0.51191999999999993</v>
      </c>
      <c r="G13" s="90">
        <f>G14+G15</f>
        <v>1272621</v>
      </c>
      <c r="H13" s="90">
        <f>H14+H15</f>
        <v>5119.2</v>
      </c>
      <c r="I13" s="96"/>
      <c r="J13" s="96"/>
      <c r="K13" s="96"/>
    </row>
    <row r="14" spans="1:11" s="22" customFormat="1" ht="15">
      <c r="A14" s="89">
        <v>2013601</v>
      </c>
      <c r="B14" s="89" t="s">
        <v>207</v>
      </c>
      <c r="C14" s="90">
        <v>1272621</v>
      </c>
      <c r="D14" s="95">
        <f t="shared" si="1"/>
        <v>127.2621</v>
      </c>
      <c r="E14" s="95">
        <f t="shared" si="2"/>
        <v>127.2621</v>
      </c>
      <c r="F14" s="98"/>
      <c r="G14" s="90">
        <v>1272621</v>
      </c>
      <c r="H14" s="90"/>
      <c r="I14" s="96"/>
      <c r="J14" s="96"/>
      <c r="K14" s="96"/>
    </row>
    <row r="15" spans="1:11" s="22" customFormat="1" ht="15">
      <c r="A15" s="89">
        <v>2013602</v>
      </c>
      <c r="B15" s="89" t="s">
        <v>208</v>
      </c>
      <c r="C15" s="90">
        <v>5119</v>
      </c>
      <c r="D15" s="95">
        <f t="shared" si="1"/>
        <v>0.51190000000000002</v>
      </c>
      <c r="E15" s="95">
        <f t="shared" si="2"/>
        <v>0</v>
      </c>
      <c r="F15" s="98">
        <f t="shared" si="3"/>
        <v>0.51191999999999993</v>
      </c>
      <c r="G15" s="90"/>
      <c r="H15" s="90">
        <v>5119.2</v>
      </c>
      <c r="I15" s="96"/>
      <c r="J15" s="96"/>
      <c r="K15" s="96"/>
    </row>
    <row r="16" spans="1:11" s="22" customFormat="1" ht="15">
      <c r="A16" s="92">
        <v>208</v>
      </c>
      <c r="B16" s="92" t="s">
        <v>225</v>
      </c>
      <c r="C16" s="90">
        <f>C17+C19</f>
        <v>1160870</v>
      </c>
      <c r="D16" s="95">
        <f t="shared" si="1"/>
        <v>116.087</v>
      </c>
      <c r="E16" s="95">
        <f t="shared" si="2"/>
        <v>116.087</v>
      </c>
      <c r="F16" s="98">
        <f t="shared" si="3"/>
        <v>0</v>
      </c>
      <c r="G16" s="90">
        <f>G17+G19</f>
        <v>1160870</v>
      </c>
      <c r="H16" s="90"/>
      <c r="I16" s="96"/>
      <c r="J16" s="96"/>
      <c r="K16" s="96"/>
    </row>
    <row r="17" spans="1:11" s="22" customFormat="1" ht="15">
      <c r="A17" s="92">
        <v>20801</v>
      </c>
      <c r="B17" s="88" t="s">
        <v>204</v>
      </c>
      <c r="C17" s="90">
        <f>C18</f>
        <v>39000</v>
      </c>
      <c r="D17" s="95">
        <f t="shared" si="1"/>
        <v>3.9</v>
      </c>
      <c r="E17" s="95">
        <f t="shared" si="2"/>
        <v>3.9</v>
      </c>
      <c r="F17" s="98">
        <f t="shared" si="3"/>
        <v>0</v>
      </c>
      <c r="G17" s="90">
        <f>G18</f>
        <v>39000</v>
      </c>
      <c r="H17" s="90"/>
      <c r="I17" s="96"/>
      <c r="J17" s="96"/>
      <c r="K17" s="96"/>
    </row>
    <row r="18" spans="1:11" s="22" customFormat="1" ht="15">
      <c r="A18" s="89">
        <v>2080101</v>
      </c>
      <c r="B18" s="87" t="s">
        <v>217</v>
      </c>
      <c r="C18" s="90">
        <v>39000</v>
      </c>
      <c r="D18" s="95">
        <f t="shared" si="1"/>
        <v>3.9</v>
      </c>
      <c r="E18" s="95">
        <f t="shared" si="2"/>
        <v>3.9</v>
      </c>
      <c r="F18" s="98">
        <f t="shared" si="3"/>
        <v>0</v>
      </c>
      <c r="G18" s="90">
        <v>39000</v>
      </c>
      <c r="H18" s="90"/>
      <c r="I18" s="96"/>
      <c r="J18" s="96"/>
      <c r="K18" s="96"/>
    </row>
    <row r="19" spans="1:11" s="22" customFormat="1" ht="15">
      <c r="A19" s="92">
        <v>20805</v>
      </c>
      <c r="B19" s="92" t="s">
        <v>224</v>
      </c>
      <c r="C19" s="90">
        <f>C20+C21+C22</f>
        <v>1121870</v>
      </c>
      <c r="D19" s="95">
        <f t="shared" si="1"/>
        <v>112.187</v>
      </c>
      <c r="E19" s="95">
        <f t="shared" si="2"/>
        <v>112.187</v>
      </c>
      <c r="F19" s="98">
        <f t="shared" si="3"/>
        <v>0</v>
      </c>
      <c r="G19" s="90">
        <f>G20+G21+G22</f>
        <v>1121870</v>
      </c>
      <c r="H19" s="90"/>
      <c r="I19" s="96"/>
      <c r="J19" s="96"/>
      <c r="K19" s="96"/>
    </row>
    <row r="20" spans="1:11" s="22" customFormat="1" ht="15">
      <c r="A20" s="89">
        <v>2080501</v>
      </c>
      <c r="B20" s="89" t="s">
        <v>209</v>
      </c>
      <c r="C20" s="90">
        <v>294970</v>
      </c>
      <c r="D20" s="95">
        <f t="shared" si="1"/>
        <v>29.497</v>
      </c>
      <c r="E20" s="95">
        <f t="shared" si="2"/>
        <v>29.497</v>
      </c>
      <c r="F20" s="98">
        <f t="shared" si="3"/>
        <v>0</v>
      </c>
      <c r="G20" s="90">
        <v>294970</v>
      </c>
      <c r="H20" s="90"/>
      <c r="I20" s="96"/>
      <c r="J20" s="96"/>
      <c r="K20" s="96"/>
    </row>
    <row r="21" spans="1:11" s="22" customFormat="1" ht="15">
      <c r="A21" s="89">
        <v>2080505</v>
      </c>
      <c r="B21" s="89" t="s">
        <v>210</v>
      </c>
      <c r="C21" s="90">
        <v>589800</v>
      </c>
      <c r="D21" s="95">
        <f t="shared" si="1"/>
        <v>58.98</v>
      </c>
      <c r="E21" s="95">
        <f t="shared" si="2"/>
        <v>58.98</v>
      </c>
      <c r="F21" s="98">
        <f t="shared" si="3"/>
        <v>0</v>
      </c>
      <c r="G21" s="90">
        <v>589800</v>
      </c>
      <c r="H21" s="90"/>
      <c r="I21" s="96"/>
      <c r="J21" s="96"/>
      <c r="K21" s="96"/>
    </row>
    <row r="22" spans="1:11" s="22" customFormat="1" ht="15">
      <c r="A22" s="89">
        <v>2080506</v>
      </c>
      <c r="B22" s="89" t="s">
        <v>211</v>
      </c>
      <c r="C22" s="90">
        <v>237100</v>
      </c>
      <c r="D22" s="95">
        <f t="shared" si="1"/>
        <v>23.71</v>
      </c>
      <c r="E22" s="95">
        <f t="shared" si="2"/>
        <v>23.71</v>
      </c>
      <c r="F22" s="98">
        <f t="shared" si="3"/>
        <v>0</v>
      </c>
      <c r="G22" s="90">
        <v>237100</v>
      </c>
      <c r="H22" s="90"/>
      <c r="I22" s="96"/>
      <c r="J22" s="96"/>
      <c r="K22" s="96"/>
    </row>
    <row r="23" spans="1:11" s="22" customFormat="1" ht="15">
      <c r="A23" s="92">
        <v>210</v>
      </c>
      <c r="B23" s="92" t="s">
        <v>222</v>
      </c>
      <c r="C23" s="90">
        <f>C24+C28</f>
        <v>402700</v>
      </c>
      <c r="D23" s="95">
        <f t="shared" si="1"/>
        <v>40.270000000000003</v>
      </c>
      <c r="E23" s="95">
        <f t="shared" si="2"/>
        <v>40.270000000000003</v>
      </c>
      <c r="F23" s="98">
        <f t="shared" si="3"/>
        <v>0</v>
      </c>
      <c r="G23" s="90">
        <f>G24+G28</f>
        <v>402700</v>
      </c>
      <c r="H23" s="90"/>
      <c r="I23" s="96"/>
      <c r="J23" s="96"/>
      <c r="K23" s="96"/>
    </row>
    <row r="24" spans="1:11" s="22" customFormat="1" ht="15">
      <c r="A24" s="92">
        <v>21011</v>
      </c>
      <c r="B24" s="92" t="s">
        <v>223</v>
      </c>
      <c r="C24" s="90">
        <f>C25+C26+C27</f>
        <v>373900</v>
      </c>
      <c r="D24" s="95">
        <f t="shared" si="1"/>
        <v>37.39</v>
      </c>
      <c r="E24" s="95">
        <f t="shared" si="2"/>
        <v>37.39</v>
      </c>
      <c r="F24" s="98">
        <f t="shared" si="3"/>
        <v>0</v>
      </c>
      <c r="G24" s="90">
        <f>G25+G26+G27</f>
        <v>373900</v>
      </c>
      <c r="H24" s="90"/>
      <c r="I24" s="96"/>
      <c r="J24" s="96"/>
      <c r="K24" s="96"/>
    </row>
    <row r="25" spans="1:11" s="22" customFormat="1" ht="15">
      <c r="A25" s="89">
        <v>2101101</v>
      </c>
      <c r="B25" s="89" t="s">
        <v>212</v>
      </c>
      <c r="C25" s="90">
        <v>288700</v>
      </c>
      <c r="D25" s="95">
        <f t="shared" si="1"/>
        <v>28.87</v>
      </c>
      <c r="E25" s="95">
        <f t="shared" si="2"/>
        <v>28.87</v>
      </c>
      <c r="F25" s="98">
        <f t="shared" si="3"/>
        <v>0</v>
      </c>
      <c r="G25" s="90">
        <v>288700</v>
      </c>
      <c r="H25" s="90"/>
      <c r="I25" s="96"/>
      <c r="J25" s="96"/>
      <c r="K25" s="96"/>
    </row>
    <row r="26" spans="1:11" s="22" customFormat="1" ht="15">
      <c r="A26" s="89">
        <v>2101103</v>
      </c>
      <c r="B26" s="89" t="s">
        <v>213</v>
      </c>
      <c r="C26" s="90">
        <v>59200</v>
      </c>
      <c r="D26" s="95">
        <f t="shared" si="1"/>
        <v>5.92</v>
      </c>
      <c r="E26" s="95">
        <f t="shared" si="2"/>
        <v>5.92</v>
      </c>
      <c r="F26" s="98">
        <f t="shared" si="3"/>
        <v>0</v>
      </c>
      <c r="G26" s="90">
        <v>59200</v>
      </c>
      <c r="H26" s="90"/>
      <c r="I26" s="96"/>
      <c r="J26" s="96"/>
      <c r="K26" s="96"/>
    </row>
    <row r="27" spans="1:11" s="22" customFormat="1" ht="15">
      <c r="A27" s="89">
        <v>2101199</v>
      </c>
      <c r="B27" s="89" t="s">
        <v>214</v>
      </c>
      <c r="C27" s="90">
        <v>26000</v>
      </c>
      <c r="D27" s="95">
        <f t="shared" si="1"/>
        <v>2.6</v>
      </c>
      <c r="E27" s="95">
        <f t="shared" si="2"/>
        <v>2.6</v>
      </c>
      <c r="F27" s="98">
        <f t="shared" si="3"/>
        <v>0</v>
      </c>
      <c r="G27" s="90">
        <v>26000</v>
      </c>
      <c r="H27" s="90"/>
      <c r="I27" s="96"/>
      <c r="J27" s="96"/>
      <c r="K27" s="96"/>
    </row>
    <row r="28" spans="1:11" s="22" customFormat="1" ht="15">
      <c r="A28" s="92">
        <v>21099</v>
      </c>
      <c r="B28" s="92" t="s">
        <v>221</v>
      </c>
      <c r="C28" s="90">
        <f>C29</f>
        <v>28800</v>
      </c>
      <c r="D28" s="95">
        <f t="shared" si="1"/>
        <v>2.88</v>
      </c>
      <c r="E28" s="95">
        <f t="shared" si="2"/>
        <v>2.88</v>
      </c>
      <c r="F28" s="98">
        <f t="shared" si="3"/>
        <v>0</v>
      </c>
      <c r="G28" s="90">
        <f>G29</f>
        <v>28800</v>
      </c>
      <c r="H28" s="90"/>
      <c r="I28" s="96"/>
      <c r="J28" s="96"/>
      <c r="K28" s="96"/>
    </row>
    <row r="29" spans="1:11" s="22" customFormat="1" ht="15">
      <c r="A29" s="89">
        <v>2109901</v>
      </c>
      <c r="B29" s="89" t="s">
        <v>215</v>
      </c>
      <c r="C29" s="90">
        <v>28800</v>
      </c>
      <c r="D29" s="95">
        <f t="shared" si="1"/>
        <v>2.88</v>
      </c>
      <c r="E29" s="95">
        <f t="shared" si="2"/>
        <v>2.88</v>
      </c>
      <c r="F29" s="98">
        <f t="shared" si="3"/>
        <v>0</v>
      </c>
      <c r="G29" s="90">
        <v>28800</v>
      </c>
      <c r="H29" s="90"/>
      <c r="I29" s="96"/>
      <c r="J29" s="96"/>
      <c r="K29" s="96"/>
    </row>
    <row r="30" spans="1:11" s="22" customFormat="1" ht="15">
      <c r="A30" s="92">
        <v>221</v>
      </c>
      <c r="B30" s="92" t="s">
        <v>219</v>
      </c>
      <c r="C30" s="90">
        <f>C31</f>
        <v>760650</v>
      </c>
      <c r="D30" s="95">
        <f t="shared" si="1"/>
        <v>76.064999999999998</v>
      </c>
      <c r="E30" s="95">
        <f t="shared" si="2"/>
        <v>76.064999999999998</v>
      </c>
      <c r="F30" s="98">
        <f t="shared" si="3"/>
        <v>0</v>
      </c>
      <c r="G30" s="90">
        <f>G31</f>
        <v>760650</v>
      </c>
      <c r="H30" s="90"/>
      <c r="I30" s="96"/>
      <c r="J30" s="96"/>
      <c r="K30" s="96"/>
    </row>
    <row r="31" spans="1:11" s="22" customFormat="1" ht="15">
      <c r="A31" s="92">
        <v>22102</v>
      </c>
      <c r="B31" s="92" t="s">
        <v>220</v>
      </c>
      <c r="C31" s="90">
        <f>C32+C33</f>
        <v>760650</v>
      </c>
      <c r="D31" s="95">
        <f t="shared" si="1"/>
        <v>76.064999999999998</v>
      </c>
      <c r="E31" s="95">
        <f t="shared" si="2"/>
        <v>76.064999999999998</v>
      </c>
      <c r="F31" s="98">
        <f t="shared" si="3"/>
        <v>0</v>
      </c>
      <c r="G31" s="90">
        <f>G32+G33</f>
        <v>760650</v>
      </c>
      <c r="H31" s="90"/>
      <c r="I31" s="96"/>
      <c r="J31" s="96"/>
      <c r="K31" s="96"/>
    </row>
    <row r="32" spans="1:11" s="22" customFormat="1" ht="15">
      <c r="A32" s="89">
        <v>2210201</v>
      </c>
      <c r="B32" s="93" t="s">
        <v>218</v>
      </c>
      <c r="C32" s="90">
        <v>359150</v>
      </c>
      <c r="D32" s="95">
        <f t="shared" si="1"/>
        <v>35.914999999999999</v>
      </c>
      <c r="E32" s="95">
        <f t="shared" si="2"/>
        <v>35.914999999999999</v>
      </c>
      <c r="F32" s="98">
        <f t="shared" si="3"/>
        <v>0</v>
      </c>
      <c r="G32" s="90">
        <v>359150</v>
      </c>
      <c r="H32" s="90"/>
      <c r="I32" s="96"/>
      <c r="J32" s="96"/>
      <c r="K32" s="96"/>
    </row>
    <row r="33" spans="1:11" s="22" customFormat="1" ht="15">
      <c r="A33" s="24">
        <v>2210203</v>
      </c>
      <c r="B33" s="25" t="s">
        <v>205</v>
      </c>
      <c r="C33" s="90">
        <v>401500</v>
      </c>
      <c r="D33" s="95">
        <f t="shared" si="1"/>
        <v>40.15</v>
      </c>
      <c r="E33" s="95">
        <f t="shared" si="2"/>
        <v>40.15</v>
      </c>
      <c r="F33" s="98">
        <f t="shared" si="3"/>
        <v>0</v>
      </c>
      <c r="G33" s="90">
        <v>401500</v>
      </c>
      <c r="H33" s="90"/>
      <c r="I33" s="96"/>
      <c r="J33" s="96"/>
      <c r="K33" s="96"/>
    </row>
    <row r="34" spans="1:11" s="22" customFormat="1" ht="15">
      <c r="A34" s="86">
        <v>229</v>
      </c>
      <c r="B34" s="94" t="s">
        <v>228</v>
      </c>
      <c r="C34" s="90">
        <f>C35</f>
        <v>2800</v>
      </c>
      <c r="D34" s="95">
        <f t="shared" si="1"/>
        <v>0.28000000000000003</v>
      </c>
      <c r="E34" s="95">
        <f t="shared" si="2"/>
        <v>0</v>
      </c>
      <c r="F34" s="98">
        <f t="shared" si="3"/>
        <v>0.28000000000000003</v>
      </c>
      <c r="G34" s="90"/>
      <c r="H34" s="90">
        <f>H35</f>
        <v>2800</v>
      </c>
      <c r="I34" s="96"/>
      <c r="J34" s="96"/>
      <c r="K34" s="96"/>
    </row>
    <row r="35" spans="1:11" s="22" customFormat="1" ht="15">
      <c r="A35" s="86">
        <v>22960</v>
      </c>
      <c r="B35" s="94" t="s">
        <v>229</v>
      </c>
      <c r="C35" s="90">
        <f>C36</f>
        <v>2800</v>
      </c>
      <c r="D35" s="95">
        <f t="shared" si="1"/>
        <v>0.28000000000000003</v>
      </c>
      <c r="E35" s="95">
        <f t="shared" si="2"/>
        <v>0</v>
      </c>
      <c r="F35" s="98">
        <f t="shared" si="3"/>
        <v>0.28000000000000003</v>
      </c>
      <c r="G35" s="90"/>
      <c r="H35" s="90">
        <f>H36</f>
        <v>2800</v>
      </c>
      <c r="I35" s="96"/>
      <c r="J35" s="96"/>
      <c r="K35" s="96"/>
    </row>
    <row r="36" spans="1:11" s="22" customFormat="1" ht="15">
      <c r="A36" s="24">
        <v>2296099</v>
      </c>
      <c r="B36" s="25" t="s">
        <v>230</v>
      </c>
      <c r="C36" s="90">
        <v>2800</v>
      </c>
      <c r="D36" s="95">
        <f t="shared" si="1"/>
        <v>0.28000000000000003</v>
      </c>
      <c r="E36" s="95">
        <f t="shared" si="2"/>
        <v>0</v>
      </c>
      <c r="F36" s="98">
        <f t="shared" si="3"/>
        <v>0.28000000000000003</v>
      </c>
      <c r="G36" s="90"/>
      <c r="H36" s="90">
        <v>2800</v>
      </c>
      <c r="I36" s="96"/>
      <c r="J36" s="96"/>
      <c r="K36" s="96"/>
    </row>
    <row r="37" spans="1:11" ht="13.5">
      <c r="A37" s="53" t="s">
        <v>139</v>
      </c>
      <c r="B37" s="68"/>
      <c r="C37" s="68"/>
      <c r="D37" s="68"/>
      <c r="E37" s="68"/>
      <c r="F37" s="68"/>
      <c r="G37" s="68"/>
      <c r="H37" s="68"/>
      <c r="I37" s="68"/>
      <c r="J37" s="68"/>
      <c r="K37" s="68"/>
    </row>
    <row r="38" spans="1:11" ht="21" customHeight="1">
      <c r="A38" s="9" t="s">
        <v>138</v>
      </c>
    </row>
    <row r="39" spans="1:11" ht="21" customHeight="1"/>
    <row r="40" spans="1:11" ht="21" customHeight="1"/>
    <row r="41" spans="1:11" ht="21" customHeight="1"/>
    <row r="42" spans="1:11" ht="21" customHeight="1"/>
    <row r="43" spans="1:11" ht="21" customHeight="1"/>
    <row r="44" spans="1:11" ht="21" customHeight="1"/>
    <row r="45" spans="1:11" ht="21" customHeight="1"/>
    <row r="46" spans="1:11" ht="21" customHeight="1"/>
    <row r="47" spans="1:11" ht="21" customHeight="1"/>
    <row r="48" spans="1:11" ht="21" customHeight="1"/>
    <row r="49" ht="21" customHeight="1"/>
    <row r="50" ht="21" customHeight="1"/>
    <row r="51" ht="21" customHeight="1"/>
  </sheetData>
  <mergeCells count="15">
    <mergeCell ref="B5:B7"/>
    <mergeCell ref="A8:B8"/>
    <mergeCell ref="A1:K1"/>
    <mergeCell ref="A4:B4"/>
    <mergeCell ref="C4:C7"/>
    <mergeCell ref="G4:G7"/>
    <mergeCell ref="H4:H7"/>
    <mergeCell ref="I4:I7"/>
    <mergeCell ref="J4:J7"/>
    <mergeCell ref="K4:K7"/>
    <mergeCell ref="A5:A7"/>
    <mergeCell ref="A3:B3"/>
    <mergeCell ref="D4:D7"/>
    <mergeCell ref="E4:E7"/>
    <mergeCell ref="F4:F7"/>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5"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Zeros="0" workbookViewId="0">
      <selection activeCell="E16" sqref="E16"/>
    </sheetView>
  </sheetViews>
  <sheetFormatPr defaultRowHeight="11.25"/>
  <cols>
    <col min="1" max="1" width="45.83203125" style="22" customWidth="1"/>
    <col min="2" max="2" width="18.6640625" style="22" hidden="1" customWidth="1"/>
    <col min="3" max="3" width="18.6640625" style="22" customWidth="1"/>
    <col min="4" max="4" width="51.33203125" style="22" customWidth="1"/>
    <col min="5" max="7" width="16.83203125" style="22" customWidth="1"/>
    <col min="8" max="10" width="18.6640625" style="22" hidden="1" customWidth="1"/>
    <col min="11" max="11" width="11.33203125" style="22" customWidth="1"/>
    <col min="12" max="239" width="9.33203125" style="22"/>
    <col min="240" max="240" width="36.33203125" style="22" customWidth="1"/>
    <col min="241" max="241" width="6.33203125" style="22" customWidth="1"/>
    <col min="242" max="244" width="18.6640625" style="22" customWidth="1"/>
    <col min="245" max="245" width="34.33203125" style="22" customWidth="1"/>
    <col min="246" max="246" width="6.33203125" style="22" customWidth="1"/>
    <col min="247" max="255" width="18.6640625" style="22" customWidth="1"/>
    <col min="256" max="256" width="34.33203125" style="22" customWidth="1"/>
    <col min="257" max="257" width="7.5" style="22" customWidth="1"/>
    <col min="258" max="266" width="18.6640625" style="22" customWidth="1"/>
    <col min="267" max="267" width="11.33203125" style="22" customWidth="1"/>
    <col min="268" max="495" width="9.33203125" style="22"/>
    <col min="496" max="496" width="36.33203125" style="22" customWidth="1"/>
    <col min="497" max="497" width="6.33203125" style="22" customWidth="1"/>
    <col min="498" max="500" width="18.6640625" style="22" customWidth="1"/>
    <col min="501" max="501" width="34.33203125" style="22" customWidth="1"/>
    <col min="502" max="502" width="6.33203125" style="22" customWidth="1"/>
    <col min="503" max="511" width="18.6640625" style="22" customWidth="1"/>
    <col min="512" max="512" width="34.33203125" style="22" customWidth="1"/>
    <col min="513" max="513" width="7.5" style="22" customWidth="1"/>
    <col min="514" max="522" width="18.6640625" style="22" customWidth="1"/>
    <col min="523" max="523" width="11.33203125" style="22" customWidth="1"/>
    <col min="524" max="751" width="9.33203125" style="22"/>
    <col min="752" max="752" width="36.33203125" style="22" customWidth="1"/>
    <col min="753" max="753" width="6.33203125" style="22" customWidth="1"/>
    <col min="754" max="756" width="18.6640625" style="22" customWidth="1"/>
    <col min="757" max="757" width="34.33203125" style="22" customWidth="1"/>
    <col min="758" max="758" width="6.33203125" style="22" customWidth="1"/>
    <col min="759" max="767" width="18.6640625" style="22" customWidth="1"/>
    <col min="768" max="768" width="34.33203125" style="22" customWidth="1"/>
    <col min="769" max="769" width="7.5" style="22" customWidth="1"/>
    <col min="770" max="778" width="18.6640625" style="22" customWidth="1"/>
    <col min="779" max="779" width="11.33203125" style="22" customWidth="1"/>
    <col min="780" max="1007" width="9.33203125" style="22"/>
    <col min="1008" max="1008" width="36.33203125" style="22" customWidth="1"/>
    <col min="1009" max="1009" width="6.33203125" style="22" customWidth="1"/>
    <col min="1010" max="1012" width="18.6640625" style="22" customWidth="1"/>
    <col min="1013" max="1013" width="34.33203125" style="22" customWidth="1"/>
    <col min="1014" max="1014" width="6.33203125" style="22" customWidth="1"/>
    <col min="1015" max="1023" width="18.6640625" style="22" customWidth="1"/>
    <col min="1024" max="1024" width="34.33203125" style="22" customWidth="1"/>
    <col min="1025" max="1025" width="7.5" style="22" customWidth="1"/>
    <col min="1026" max="1034" width="18.6640625" style="22" customWidth="1"/>
    <col min="1035" max="1035" width="11.33203125" style="22" customWidth="1"/>
    <col min="1036" max="1263" width="9.33203125" style="22"/>
    <col min="1264" max="1264" width="36.33203125" style="22" customWidth="1"/>
    <col min="1265" max="1265" width="6.33203125" style="22" customWidth="1"/>
    <col min="1266" max="1268" width="18.6640625" style="22" customWidth="1"/>
    <col min="1269" max="1269" width="34.33203125" style="22" customWidth="1"/>
    <col min="1270" max="1270" width="6.33203125" style="22" customWidth="1"/>
    <col min="1271" max="1279" width="18.6640625" style="22" customWidth="1"/>
    <col min="1280" max="1280" width="34.33203125" style="22" customWidth="1"/>
    <col min="1281" max="1281" width="7.5" style="22" customWidth="1"/>
    <col min="1282" max="1290" width="18.6640625" style="22" customWidth="1"/>
    <col min="1291" max="1291" width="11.33203125" style="22" customWidth="1"/>
    <col min="1292" max="1519" width="9.33203125" style="22"/>
    <col min="1520" max="1520" width="36.33203125" style="22" customWidth="1"/>
    <col min="1521" max="1521" width="6.33203125" style="22" customWidth="1"/>
    <col min="1522" max="1524" width="18.6640625" style="22" customWidth="1"/>
    <col min="1525" max="1525" width="34.33203125" style="22" customWidth="1"/>
    <col min="1526" max="1526" width="6.33203125" style="22" customWidth="1"/>
    <col min="1527" max="1535" width="18.6640625" style="22" customWidth="1"/>
    <col min="1536" max="1536" width="34.33203125" style="22" customWidth="1"/>
    <col min="1537" max="1537" width="7.5" style="22" customWidth="1"/>
    <col min="1538" max="1546" width="18.6640625" style="22" customWidth="1"/>
    <col min="1547" max="1547" width="11.33203125" style="22" customWidth="1"/>
    <col min="1548" max="1775" width="9.33203125" style="22"/>
    <col min="1776" max="1776" width="36.33203125" style="22" customWidth="1"/>
    <col min="1777" max="1777" width="6.33203125" style="22" customWidth="1"/>
    <col min="1778" max="1780" width="18.6640625" style="22" customWidth="1"/>
    <col min="1781" max="1781" width="34.33203125" style="22" customWidth="1"/>
    <col min="1782" max="1782" width="6.33203125" style="22" customWidth="1"/>
    <col min="1783" max="1791" width="18.6640625" style="22" customWidth="1"/>
    <col min="1792" max="1792" width="34.33203125" style="22" customWidth="1"/>
    <col min="1793" max="1793" width="7.5" style="22" customWidth="1"/>
    <col min="1794" max="1802" width="18.6640625" style="22" customWidth="1"/>
    <col min="1803" max="1803" width="11.33203125" style="22" customWidth="1"/>
    <col min="1804" max="2031" width="9.33203125" style="22"/>
    <col min="2032" max="2032" width="36.33203125" style="22" customWidth="1"/>
    <col min="2033" max="2033" width="6.33203125" style="22" customWidth="1"/>
    <col min="2034" max="2036" width="18.6640625" style="22" customWidth="1"/>
    <col min="2037" max="2037" width="34.33203125" style="22" customWidth="1"/>
    <col min="2038" max="2038" width="6.33203125" style="22" customWidth="1"/>
    <col min="2039" max="2047" width="18.6640625" style="22" customWidth="1"/>
    <col min="2048" max="2048" width="34.33203125" style="22" customWidth="1"/>
    <col min="2049" max="2049" width="7.5" style="22" customWidth="1"/>
    <col min="2050" max="2058" width="18.6640625" style="22" customWidth="1"/>
    <col min="2059" max="2059" width="11.33203125" style="22" customWidth="1"/>
    <col min="2060" max="2287" width="9.33203125" style="22"/>
    <col min="2288" max="2288" width="36.33203125" style="22" customWidth="1"/>
    <col min="2289" max="2289" width="6.33203125" style="22" customWidth="1"/>
    <col min="2290" max="2292" width="18.6640625" style="22" customWidth="1"/>
    <col min="2293" max="2293" width="34.33203125" style="22" customWidth="1"/>
    <col min="2294" max="2294" width="6.33203125" style="22" customWidth="1"/>
    <col min="2295" max="2303" width="18.6640625" style="22" customWidth="1"/>
    <col min="2304" max="2304" width="34.33203125" style="22" customWidth="1"/>
    <col min="2305" max="2305" width="7.5" style="22" customWidth="1"/>
    <col min="2306" max="2314" width="18.6640625" style="22" customWidth="1"/>
    <col min="2315" max="2315" width="11.33203125" style="22" customWidth="1"/>
    <col min="2316" max="2543" width="9.33203125" style="22"/>
    <col min="2544" max="2544" width="36.33203125" style="22" customWidth="1"/>
    <col min="2545" max="2545" width="6.33203125" style="22" customWidth="1"/>
    <col min="2546" max="2548" width="18.6640625" style="22" customWidth="1"/>
    <col min="2549" max="2549" width="34.33203125" style="22" customWidth="1"/>
    <col min="2550" max="2550" width="6.33203125" style="22" customWidth="1"/>
    <col min="2551" max="2559" width="18.6640625" style="22" customWidth="1"/>
    <col min="2560" max="2560" width="34.33203125" style="22" customWidth="1"/>
    <col min="2561" max="2561" width="7.5" style="22" customWidth="1"/>
    <col min="2562" max="2570" width="18.6640625" style="22" customWidth="1"/>
    <col min="2571" max="2571" width="11.33203125" style="22" customWidth="1"/>
    <col min="2572" max="2799" width="9.33203125" style="22"/>
    <col min="2800" max="2800" width="36.33203125" style="22" customWidth="1"/>
    <col min="2801" max="2801" width="6.33203125" style="22" customWidth="1"/>
    <col min="2802" max="2804" width="18.6640625" style="22" customWidth="1"/>
    <col min="2805" max="2805" width="34.33203125" style="22" customWidth="1"/>
    <col min="2806" max="2806" width="6.33203125" style="22" customWidth="1"/>
    <col min="2807" max="2815" width="18.6640625" style="22" customWidth="1"/>
    <col min="2816" max="2816" width="34.33203125" style="22" customWidth="1"/>
    <col min="2817" max="2817" width="7.5" style="22" customWidth="1"/>
    <col min="2818" max="2826" width="18.6640625" style="22" customWidth="1"/>
    <col min="2827" max="2827" width="11.33203125" style="22" customWidth="1"/>
    <col min="2828" max="3055" width="9.33203125" style="22"/>
    <col min="3056" max="3056" width="36.33203125" style="22" customWidth="1"/>
    <col min="3057" max="3057" width="6.33203125" style="22" customWidth="1"/>
    <col min="3058" max="3060" width="18.6640625" style="22" customWidth="1"/>
    <col min="3061" max="3061" width="34.33203125" style="22" customWidth="1"/>
    <col min="3062" max="3062" width="6.33203125" style="22" customWidth="1"/>
    <col min="3063" max="3071" width="18.6640625" style="22" customWidth="1"/>
    <col min="3072" max="3072" width="34.33203125" style="22" customWidth="1"/>
    <col min="3073" max="3073" width="7.5" style="22" customWidth="1"/>
    <col min="3074" max="3082" width="18.6640625" style="22" customWidth="1"/>
    <col min="3083" max="3083" width="11.33203125" style="22" customWidth="1"/>
    <col min="3084" max="3311" width="9.33203125" style="22"/>
    <col min="3312" max="3312" width="36.33203125" style="22" customWidth="1"/>
    <col min="3313" max="3313" width="6.33203125" style="22" customWidth="1"/>
    <col min="3314" max="3316" width="18.6640625" style="22" customWidth="1"/>
    <col min="3317" max="3317" width="34.33203125" style="22" customWidth="1"/>
    <col min="3318" max="3318" width="6.33203125" style="22" customWidth="1"/>
    <col min="3319" max="3327" width="18.6640625" style="22" customWidth="1"/>
    <col min="3328" max="3328" width="34.33203125" style="22" customWidth="1"/>
    <col min="3329" max="3329" width="7.5" style="22" customWidth="1"/>
    <col min="3330" max="3338" width="18.6640625" style="22" customWidth="1"/>
    <col min="3339" max="3339" width="11.33203125" style="22" customWidth="1"/>
    <col min="3340" max="3567" width="9.33203125" style="22"/>
    <col min="3568" max="3568" width="36.33203125" style="22" customWidth="1"/>
    <col min="3569" max="3569" width="6.33203125" style="22" customWidth="1"/>
    <col min="3570" max="3572" width="18.6640625" style="22" customWidth="1"/>
    <col min="3573" max="3573" width="34.33203125" style="22" customWidth="1"/>
    <col min="3574" max="3574" width="6.33203125" style="22" customWidth="1"/>
    <col min="3575" max="3583" width="18.6640625" style="22" customWidth="1"/>
    <col min="3584" max="3584" width="34.33203125" style="22" customWidth="1"/>
    <col min="3585" max="3585" width="7.5" style="22" customWidth="1"/>
    <col min="3586" max="3594" width="18.6640625" style="22" customWidth="1"/>
    <col min="3595" max="3595" width="11.33203125" style="22" customWidth="1"/>
    <col min="3596" max="3823" width="9.33203125" style="22"/>
    <col min="3824" max="3824" width="36.33203125" style="22" customWidth="1"/>
    <col min="3825" max="3825" width="6.33203125" style="22" customWidth="1"/>
    <col min="3826" max="3828" width="18.6640625" style="22" customWidth="1"/>
    <col min="3829" max="3829" width="34.33203125" style="22" customWidth="1"/>
    <col min="3830" max="3830" width="6.33203125" style="22" customWidth="1"/>
    <col min="3831" max="3839" width="18.6640625" style="22" customWidth="1"/>
    <col min="3840" max="3840" width="34.33203125" style="22" customWidth="1"/>
    <col min="3841" max="3841" width="7.5" style="22" customWidth="1"/>
    <col min="3842" max="3850" width="18.6640625" style="22" customWidth="1"/>
    <col min="3851" max="3851" width="11.33203125" style="22" customWidth="1"/>
    <col min="3852" max="4079" width="9.33203125" style="22"/>
    <col min="4080" max="4080" width="36.33203125" style="22" customWidth="1"/>
    <col min="4081" max="4081" width="6.33203125" style="22" customWidth="1"/>
    <col min="4082" max="4084" width="18.6640625" style="22" customWidth="1"/>
    <col min="4085" max="4085" width="34.33203125" style="22" customWidth="1"/>
    <col min="4086" max="4086" width="6.33203125" style="22" customWidth="1"/>
    <col min="4087" max="4095" width="18.6640625" style="22" customWidth="1"/>
    <col min="4096" max="4096" width="34.33203125" style="22" customWidth="1"/>
    <col min="4097" max="4097" width="7.5" style="22" customWidth="1"/>
    <col min="4098" max="4106" width="18.6640625" style="22" customWidth="1"/>
    <col min="4107" max="4107" width="11.33203125" style="22" customWidth="1"/>
    <col min="4108" max="4335" width="9.33203125" style="22"/>
    <col min="4336" max="4336" width="36.33203125" style="22" customWidth="1"/>
    <col min="4337" max="4337" width="6.33203125" style="22" customWidth="1"/>
    <col min="4338" max="4340" width="18.6640625" style="22" customWidth="1"/>
    <col min="4341" max="4341" width="34.33203125" style="22" customWidth="1"/>
    <col min="4342" max="4342" width="6.33203125" style="22" customWidth="1"/>
    <col min="4343" max="4351" width="18.6640625" style="22" customWidth="1"/>
    <col min="4352" max="4352" width="34.33203125" style="22" customWidth="1"/>
    <col min="4353" max="4353" width="7.5" style="22" customWidth="1"/>
    <col min="4354" max="4362" width="18.6640625" style="22" customWidth="1"/>
    <col min="4363" max="4363" width="11.33203125" style="22" customWidth="1"/>
    <col min="4364" max="4591" width="9.33203125" style="22"/>
    <col min="4592" max="4592" width="36.33203125" style="22" customWidth="1"/>
    <col min="4593" max="4593" width="6.33203125" style="22" customWidth="1"/>
    <col min="4594" max="4596" width="18.6640625" style="22" customWidth="1"/>
    <col min="4597" max="4597" width="34.33203125" style="22" customWidth="1"/>
    <col min="4598" max="4598" width="6.33203125" style="22" customWidth="1"/>
    <col min="4599" max="4607" width="18.6640625" style="22" customWidth="1"/>
    <col min="4608" max="4608" width="34.33203125" style="22" customWidth="1"/>
    <col min="4609" max="4609" width="7.5" style="22" customWidth="1"/>
    <col min="4610" max="4618" width="18.6640625" style="22" customWidth="1"/>
    <col min="4619" max="4619" width="11.33203125" style="22" customWidth="1"/>
    <col min="4620" max="4847" width="9.33203125" style="22"/>
    <col min="4848" max="4848" width="36.33203125" style="22" customWidth="1"/>
    <col min="4849" max="4849" width="6.33203125" style="22" customWidth="1"/>
    <col min="4850" max="4852" width="18.6640625" style="22" customWidth="1"/>
    <col min="4853" max="4853" width="34.33203125" style="22" customWidth="1"/>
    <col min="4854" max="4854" width="6.33203125" style="22" customWidth="1"/>
    <col min="4855" max="4863" width="18.6640625" style="22" customWidth="1"/>
    <col min="4864" max="4864" width="34.33203125" style="22" customWidth="1"/>
    <col min="4865" max="4865" width="7.5" style="22" customWidth="1"/>
    <col min="4866" max="4874" width="18.6640625" style="22" customWidth="1"/>
    <col min="4875" max="4875" width="11.33203125" style="22" customWidth="1"/>
    <col min="4876" max="5103" width="9.33203125" style="22"/>
    <col min="5104" max="5104" width="36.33203125" style="22" customWidth="1"/>
    <col min="5105" max="5105" width="6.33203125" style="22" customWidth="1"/>
    <col min="5106" max="5108" width="18.6640625" style="22" customWidth="1"/>
    <col min="5109" max="5109" width="34.33203125" style="22" customWidth="1"/>
    <col min="5110" max="5110" width="6.33203125" style="22" customWidth="1"/>
    <col min="5111" max="5119" width="18.6640625" style="22" customWidth="1"/>
    <col min="5120" max="5120" width="34.33203125" style="22" customWidth="1"/>
    <col min="5121" max="5121" width="7.5" style="22" customWidth="1"/>
    <col min="5122" max="5130" width="18.6640625" style="22" customWidth="1"/>
    <col min="5131" max="5131" width="11.33203125" style="22" customWidth="1"/>
    <col min="5132" max="5359" width="9.33203125" style="22"/>
    <col min="5360" max="5360" width="36.33203125" style="22" customWidth="1"/>
    <col min="5361" max="5361" width="6.33203125" style="22" customWidth="1"/>
    <col min="5362" max="5364" width="18.6640625" style="22" customWidth="1"/>
    <col min="5365" max="5365" width="34.33203125" style="22" customWidth="1"/>
    <col min="5366" max="5366" width="6.33203125" style="22" customWidth="1"/>
    <col min="5367" max="5375" width="18.6640625" style="22" customWidth="1"/>
    <col min="5376" max="5376" width="34.33203125" style="22" customWidth="1"/>
    <col min="5377" max="5377" width="7.5" style="22" customWidth="1"/>
    <col min="5378" max="5386" width="18.6640625" style="22" customWidth="1"/>
    <col min="5387" max="5387" width="11.33203125" style="22" customWidth="1"/>
    <col min="5388" max="5615" width="9.33203125" style="22"/>
    <col min="5616" max="5616" width="36.33203125" style="22" customWidth="1"/>
    <col min="5617" max="5617" width="6.33203125" style="22" customWidth="1"/>
    <col min="5618" max="5620" width="18.6640625" style="22" customWidth="1"/>
    <col min="5621" max="5621" width="34.33203125" style="22" customWidth="1"/>
    <col min="5622" max="5622" width="6.33203125" style="22" customWidth="1"/>
    <col min="5623" max="5631" width="18.6640625" style="22" customWidth="1"/>
    <col min="5632" max="5632" width="34.33203125" style="22" customWidth="1"/>
    <col min="5633" max="5633" width="7.5" style="22" customWidth="1"/>
    <col min="5634" max="5642" width="18.6640625" style="22" customWidth="1"/>
    <col min="5643" max="5643" width="11.33203125" style="22" customWidth="1"/>
    <col min="5644" max="5871" width="9.33203125" style="22"/>
    <col min="5872" max="5872" width="36.33203125" style="22" customWidth="1"/>
    <col min="5873" max="5873" width="6.33203125" style="22" customWidth="1"/>
    <col min="5874" max="5876" width="18.6640625" style="22" customWidth="1"/>
    <col min="5877" max="5877" width="34.33203125" style="22" customWidth="1"/>
    <col min="5878" max="5878" width="6.33203125" style="22" customWidth="1"/>
    <col min="5879" max="5887" width="18.6640625" style="22" customWidth="1"/>
    <col min="5888" max="5888" width="34.33203125" style="22" customWidth="1"/>
    <col min="5889" max="5889" width="7.5" style="22" customWidth="1"/>
    <col min="5890" max="5898" width="18.6640625" style="22" customWidth="1"/>
    <col min="5899" max="5899" width="11.33203125" style="22" customWidth="1"/>
    <col min="5900" max="6127" width="9.33203125" style="22"/>
    <col min="6128" max="6128" width="36.33203125" style="22" customWidth="1"/>
    <col min="6129" max="6129" width="6.33203125" style="22" customWidth="1"/>
    <col min="6130" max="6132" width="18.6640625" style="22" customWidth="1"/>
    <col min="6133" max="6133" width="34.33203125" style="22" customWidth="1"/>
    <col min="6134" max="6134" width="6.33203125" style="22" customWidth="1"/>
    <col min="6135" max="6143" width="18.6640625" style="22" customWidth="1"/>
    <col min="6144" max="6144" width="34.33203125" style="22" customWidth="1"/>
    <col min="6145" max="6145" width="7.5" style="22" customWidth="1"/>
    <col min="6146" max="6154" width="18.6640625" style="22" customWidth="1"/>
    <col min="6155" max="6155" width="11.33203125" style="22" customWidth="1"/>
    <col min="6156" max="6383" width="9.33203125" style="22"/>
    <col min="6384" max="6384" width="36.33203125" style="22" customWidth="1"/>
    <col min="6385" max="6385" width="6.33203125" style="22" customWidth="1"/>
    <col min="6386" max="6388" width="18.6640625" style="22" customWidth="1"/>
    <col min="6389" max="6389" width="34.33203125" style="22" customWidth="1"/>
    <col min="6390" max="6390" width="6.33203125" style="22" customWidth="1"/>
    <col min="6391" max="6399" width="18.6640625" style="22" customWidth="1"/>
    <col min="6400" max="6400" width="34.33203125" style="22" customWidth="1"/>
    <col min="6401" max="6401" width="7.5" style="22" customWidth="1"/>
    <col min="6402" max="6410" width="18.6640625" style="22" customWidth="1"/>
    <col min="6411" max="6411" width="11.33203125" style="22" customWidth="1"/>
    <col min="6412" max="6639" width="9.33203125" style="22"/>
    <col min="6640" max="6640" width="36.33203125" style="22" customWidth="1"/>
    <col min="6641" max="6641" width="6.33203125" style="22" customWidth="1"/>
    <col min="6642" max="6644" width="18.6640625" style="22" customWidth="1"/>
    <col min="6645" max="6645" width="34.33203125" style="22" customWidth="1"/>
    <col min="6646" max="6646" width="6.33203125" style="22" customWidth="1"/>
    <col min="6647" max="6655" width="18.6640625" style="22" customWidth="1"/>
    <col min="6656" max="6656" width="34.33203125" style="22" customWidth="1"/>
    <col min="6657" max="6657" width="7.5" style="22" customWidth="1"/>
    <col min="6658" max="6666" width="18.6640625" style="22" customWidth="1"/>
    <col min="6667" max="6667" width="11.33203125" style="22" customWidth="1"/>
    <col min="6668" max="6895" width="9.33203125" style="22"/>
    <col min="6896" max="6896" width="36.33203125" style="22" customWidth="1"/>
    <col min="6897" max="6897" width="6.33203125" style="22" customWidth="1"/>
    <col min="6898" max="6900" width="18.6640625" style="22" customWidth="1"/>
    <col min="6901" max="6901" width="34.33203125" style="22" customWidth="1"/>
    <col min="6902" max="6902" width="6.33203125" style="22" customWidth="1"/>
    <col min="6903" max="6911" width="18.6640625" style="22" customWidth="1"/>
    <col min="6912" max="6912" width="34.33203125" style="22" customWidth="1"/>
    <col min="6913" max="6913" width="7.5" style="22" customWidth="1"/>
    <col min="6914" max="6922" width="18.6640625" style="22" customWidth="1"/>
    <col min="6923" max="6923" width="11.33203125" style="22" customWidth="1"/>
    <col min="6924" max="7151" width="9.33203125" style="22"/>
    <col min="7152" max="7152" width="36.33203125" style="22" customWidth="1"/>
    <col min="7153" max="7153" width="6.33203125" style="22" customWidth="1"/>
    <col min="7154" max="7156" width="18.6640625" style="22" customWidth="1"/>
    <col min="7157" max="7157" width="34.33203125" style="22" customWidth="1"/>
    <col min="7158" max="7158" width="6.33203125" style="22" customWidth="1"/>
    <col min="7159" max="7167" width="18.6640625" style="22" customWidth="1"/>
    <col min="7168" max="7168" width="34.33203125" style="22" customWidth="1"/>
    <col min="7169" max="7169" width="7.5" style="22" customWidth="1"/>
    <col min="7170" max="7178" width="18.6640625" style="22" customWidth="1"/>
    <col min="7179" max="7179" width="11.33203125" style="22" customWidth="1"/>
    <col min="7180" max="7407" width="9.33203125" style="22"/>
    <col min="7408" max="7408" width="36.33203125" style="22" customWidth="1"/>
    <col min="7409" max="7409" width="6.33203125" style="22" customWidth="1"/>
    <col min="7410" max="7412" width="18.6640625" style="22" customWidth="1"/>
    <col min="7413" max="7413" width="34.33203125" style="22" customWidth="1"/>
    <col min="7414" max="7414" width="6.33203125" style="22" customWidth="1"/>
    <col min="7415" max="7423" width="18.6640625" style="22" customWidth="1"/>
    <col min="7424" max="7424" width="34.33203125" style="22" customWidth="1"/>
    <col min="7425" max="7425" width="7.5" style="22" customWidth="1"/>
    <col min="7426" max="7434" width="18.6640625" style="22" customWidth="1"/>
    <col min="7435" max="7435" width="11.33203125" style="22" customWidth="1"/>
    <col min="7436" max="7663" width="9.33203125" style="22"/>
    <col min="7664" max="7664" width="36.33203125" style="22" customWidth="1"/>
    <col min="7665" max="7665" width="6.33203125" style="22" customWidth="1"/>
    <col min="7666" max="7668" width="18.6640625" style="22" customWidth="1"/>
    <col min="7669" max="7669" width="34.33203125" style="22" customWidth="1"/>
    <col min="7670" max="7670" width="6.33203125" style="22" customWidth="1"/>
    <col min="7671" max="7679" width="18.6640625" style="22" customWidth="1"/>
    <col min="7680" max="7680" width="34.33203125" style="22" customWidth="1"/>
    <col min="7681" max="7681" width="7.5" style="22" customWidth="1"/>
    <col min="7682" max="7690" width="18.6640625" style="22" customWidth="1"/>
    <col min="7691" max="7691" width="11.33203125" style="22" customWidth="1"/>
    <col min="7692" max="7919" width="9.33203125" style="22"/>
    <col min="7920" max="7920" width="36.33203125" style="22" customWidth="1"/>
    <col min="7921" max="7921" width="6.33203125" style="22" customWidth="1"/>
    <col min="7922" max="7924" width="18.6640625" style="22" customWidth="1"/>
    <col min="7925" max="7925" width="34.33203125" style="22" customWidth="1"/>
    <col min="7926" max="7926" width="6.33203125" style="22" customWidth="1"/>
    <col min="7927" max="7935" width="18.6640625" style="22" customWidth="1"/>
    <col min="7936" max="7936" width="34.33203125" style="22" customWidth="1"/>
    <col min="7937" max="7937" width="7.5" style="22" customWidth="1"/>
    <col min="7938" max="7946" width="18.6640625" style="22" customWidth="1"/>
    <col min="7947" max="7947" width="11.33203125" style="22" customWidth="1"/>
    <col min="7948" max="8175" width="9.33203125" style="22"/>
    <col min="8176" max="8176" width="36.33203125" style="22" customWidth="1"/>
    <col min="8177" max="8177" width="6.33203125" style="22" customWidth="1"/>
    <col min="8178" max="8180" width="18.6640625" style="22" customWidth="1"/>
    <col min="8181" max="8181" width="34.33203125" style="22" customWidth="1"/>
    <col min="8182" max="8182" width="6.33203125" style="22" customWidth="1"/>
    <col min="8183" max="8191" width="18.6640625" style="22" customWidth="1"/>
    <col min="8192" max="8192" width="34.33203125" style="22" customWidth="1"/>
    <col min="8193" max="8193" width="7.5" style="22" customWidth="1"/>
    <col min="8194" max="8202" width="18.6640625" style="22" customWidth="1"/>
    <col min="8203" max="8203" width="11.33203125" style="22" customWidth="1"/>
    <col min="8204" max="8431" width="9.33203125" style="22"/>
    <col min="8432" max="8432" width="36.33203125" style="22" customWidth="1"/>
    <col min="8433" max="8433" width="6.33203125" style="22" customWidth="1"/>
    <col min="8434" max="8436" width="18.6640625" style="22" customWidth="1"/>
    <col min="8437" max="8437" width="34.33203125" style="22" customWidth="1"/>
    <col min="8438" max="8438" width="6.33203125" style="22" customWidth="1"/>
    <col min="8439" max="8447" width="18.6640625" style="22" customWidth="1"/>
    <col min="8448" max="8448" width="34.33203125" style="22" customWidth="1"/>
    <col min="8449" max="8449" width="7.5" style="22" customWidth="1"/>
    <col min="8450" max="8458" width="18.6640625" style="22" customWidth="1"/>
    <col min="8459" max="8459" width="11.33203125" style="22" customWidth="1"/>
    <col min="8460" max="8687" width="9.33203125" style="22"/>
    <col min="8688" max="8688" width="36.33203125" style="22" customWidth="1"/>
    <col min="8689" max="8689" width="6.33203125" style="22" customWidth="1"/>
    <col min="8690" max="8692" width="18.6640625" style="22" customWidth="1"/>
    <col min="8693" max="8693" width="34.33203125" style="22" customWidth="1"/>
    <col min="8694" max="8694" width="6.33203125" style="22" customWidth="1"/>
    <col min="8695" max="8703" width="18.6640625" style="22" customWidth="1"/>
    <col min="8704" max="8704" width="34.33203125" style="22" customWidth="1"/>
    <col min="8705" max="8705" width="7.5" style="22" customWidth="1"/>
    <col min="8706" max="8714" width="18.6640625" style="22" customWidth="1"/>
    <col min="8715" max="8715" width="11.33203125" style="22" customWidth="1"/>
    <col min="8716" max="8943" width="9.33203125" style="22"/>
    <col min="8944" max="8944" width="36.33203125" style="22" customWidth="1"/>
    <col min="8945" max="8945" width="6.33203125" style="22" customWidth="1"/>
    <col min="8946" max="8948" width="18.6640625" style="22" customWidth="1"/>
    <col min="8949" max="8949" width="34.33203125" style="22" customWidth="1"/>
    <col min="8950" max="8950" width="6.33203125" style="22" customWidth="1"/>
    <col min="8951" max="8959" width="18.6640625" style="22" customWidth="1"/>
    <col min="8960" max="8960" width="34.33203125" style="22" customWidth="1"/>
    <col min="8961" max="8961" width="7.5" style="22" customWidth="1"/>
    <col min="8962" max="8970" width="18.6640625" style="22" customWidth="1"/>
    <col min="8971" max="8971" width="11.33203125" style="22" customWidth="1"/>
    <col min="8972" max="9199" width="9.33203125" style="22"/>
    <col min="9200" max="9200" width="36.33203125" style="22" customWidth="1"/>
    <col min="9201" max="9201" width="6.33203125" style="22" customWidth="1"/>
    <col min="9202" max="9204" width="18.6640625" style="22" customWidth="1"/>
    <col min="9205" max="9205" width="34.33203125" style="22" customWidth="1"/>
    <col min="9206" max="9206" width="6.33203125" style="22" customWidth="1"/>
    <col min="9207" max="9215" width="18.6640625" style="22" customWidth="1"/>
    <col min="9216" max="9216" width="34.33203125" style="22" customWidth="1"/>
    <col min="9217" max="9217" width="7.5" style="22" customWidth="1"/>
    <col min="9218" max="9226" width="18.6640625" style="22" customWidth="1"/>
    <col min="9227" max="9227" width="11.33203125" style="22" customWidth="1"/>
    <col min="9228" max="9455" width="9.33203125" style="22"/>
    <col min="9456" max="9456" width="36.33203125" style="22" customWidth="1"/>
    <col min="9457" max="9457" width="6.33203125" style="22" customWidth="1"/>
    <col min="9458" max="9460" width="18.6640625" style="22" customWidth="1"/>
    <col min="9461" max="9461" width="34.33203125" style="22" customWidth="1"/>
    <col min="9462" max="9462" width="6.33203125" style="22" customWidth="1"/>
    <col min="9463" max="9471" width="18.6640625" style="22" customWidth="1"/>
    <col min="9472" max="9472" width="34.33203125" style="22" customWidth="1"/>
    <col min="9473" max="9473" width="7.5" style="22" customWidth="1"/>
    <col min="9474" max="9482" width="18.6640625" style="22" customWidth="1"/>
    <col min="9483" max="9483" width="11.33203125" style="22" customWidth="1"/>
    <col min="9484" max="9711" width="9.33203125" style="22"/>
    <col min="9712" max="9712" width="36.33203125" style="22" customWidth="1"/>
    <col min="9713" max="9713" width="6.33203125" style="22" customWidth="1"/>
    <col min="9714" max="9716" width="18.6640625" style="22" customWidth="1"/>
    <col min="9717" max="9717" width="34.33203125" style="22" customWidth="1"/>
    <col min="9718" max="9718" width="6.33203125" style="22" customWidth="1"/>
    <col min="9719" max="9727" width="18.6640625" style="22" customWidth="1"/>
    <col min="9728" max="9728" width="34.33203125" style="22" customWidth="1"/>
    <col min="9729" max="9729" width="7.5" style="22" customWidth="1"/>
    <col min="9730" max="9738" width="18.6640625" style="22" customWidth="1"/>
    <col min="9739" max="9739" width="11.33203125" style="22" customWidth="1"/>
    <col min="9740" max="9967" width="9.33203125" style="22"/>
    <col min="9968" max="9968" width="36.33203125" style="22" customWidth="1"/>
    <col min="9969" max="9969" width="6.33203125" style="22" customWidth="1"/>
    <col min="9970" max="9972" width="18.6640625" style="22" customWidth="1"/>
    <col min="9973" max="9973" width="34.33203125" style="22" customWidth="1"/>
    <col min="9974" max="9974" width="6.33203125" style="22" customWidth="1"/>
    <col min="9975" max="9983" width="18.6640625" style="22" customWidth="1"/>
    <col min="9984" max="9984" width="34.33203125" style="22" customWidth="1"/>
    <col min="9985" max="9985" width="7.5" style="22" customWidth="1"/>
    <col min="9986" max="9994" width="18.6640625" style="22" customWidth="1"/>
    <col min="9995" max="9995" width="11.33203125" style="22" customWidth="1"/>
    <col min="9996" max="10223" width="9.33203125" style="22"/>
    <col min="10224" max="10224" width="36.33203125" style="22" customWidth="1"/>
    <col min="10225" max="10225" width="6.33203125" style="22" customWidth="1"/>
    <col min="10226" max="10228" width="18.6640625" style="22" customWidth="1"/>
    <col min="10229" max="10229" width="34.33203125" style="22" customWidth="1"/>
    <col min="10230" max="10230" width="6.33203125" style="22" customWidth="1"/>
    <col min="10231" max="10239" width="18.6640625" style="22" customWidth="1"/>
    <col min="10240" max="10240" width="34.33203125" style="22" customWidth="1"/>
    <col min="10241" max="10241" width="7.5" style="22" customWidth="1"/>
    <col min="10242" max="10250" width="18.6640625" style="22" customWidth="1"/>
    <col min="10251" max="10251" width="11.33203125" style="22" customWidth="1"/>
    <col min="10252" max="10479" width="9.33203125" style="22"/>
    <col min="10480" max="10480" width="36.33203125" style="22" customWidth="1"/>
    <col min="10481" max="10481" width="6.33203125" style="22" customWidth="1"/>
    <col min="10482" max="10484" width="18.6640625" style="22" customWidth="1"/>
    <col min="10485" max="10485" width="34.33203125" style="22" customWidth="1"/>
    <col min="10486" max="10486" width="6.33203125" style="22" customWidth="1"/>
    <col min="10487" max="10495" width="18.6640625" style="22" customWidth="1"/>
    <col min="10496" max="10496" width="34.33203125" style="22" customWidth="1"/>
    <col min="10497" max="10497" width="7.5" style="22" customWidth="1"/>
    <col min="10498" max="10506" width="18.6640625" style="22" customWidth="1"/>
    <col min="10507" max="10507" width="11.33203125" style="22" customWidth="1"/>
    <col min="10508" max="10735" width="9.33203125" style="22"/>
    <col min="10736" max="10736" width="36.33203125" style="22" customWidth="1"/>
    <col min="10737" max="10737" width="6.33203125" style="22" customWidth="1"/>
    <col min="10738" max="10740" width="18.6640625" style="22" customWidth="1"/>
    <col min="10741" max="10741" width="34.33203125" style="22" customWidth="1"/>
    <col min="10742" max="10742" width="6.33203125" style="22" customWidth="1"/>
    <col min="10743" max="10751" width="18.6640625" style="22" customWidth="1"/>
    <col min="10752" max="10752" width="34.33203125" style="22" customWidth="1"/>
    <col min="10753" max="10753" width="7.5" style="22" customWidth="1"/>
    <col min="10754" max="10762" width="18.6640625" style="22" customWidth="1"/>
    <col min="10763" max="10763" width="11.33203125" style="22" customWidth="1"/>
    <col min="10764" max="10991" width="9.33203125" style="22"/>
    <col min="10992" max="10992" width="36.33203125" style="22" customWidth="1"/>
    <col min="10993" max="10993" width="6.33203125" style="22" customWidth="1"/>
    <col min="10994" max="10996" width="18.6640625" style="22" customWidth="1"/>
    <col min="10997" max="10997" width="34.33203125" style="22" customWidth="1"/>
    <col min="10998" max="10998" width="6.33203125" style="22" customWidth="1"/>
    <col min="10999" max="11007" width="18.6640625" style="22" customWidth="1"/>
    <col min="11008" max="11008" width="34.33203125" style="22" customWidth="1"/>
    <col min="11009" max="11009" width="7.5" style="22" customWidth="1"/>
    <col min="11010" max="11018" width="18.6640625" style="22" customWidth="1"/>
    <col min="11019" max="11019" width="11.33203125" style="22" customWidth="1"/>
    <col min="11020" max="11247" width="9.33203125" style="22"/>
    <col min="11248" max="11248" width="36.33203125" style="22" customWidth="1"/>
    <col min="11249" max="11249" width="6.33203125" style="22" customWidth="1"/>
    <col min="11250" max="11252" width="18.6640625" style="22" customWidth="1"/>
    <col min="11253" max="11253" width="34.33203125" style="22" customWidth="1"/>
    <col min="11254" max="11254" width="6.33203125" style="22" customWidth="1"/>
    <col min="11255" max="11263" width="18.6640625" style="22" customWidth="1"/>
    <col min="11264" max="11264" width="34.33203125" style="22" customWidth="1"/>
    <col min="11265" max="11265" width="7.5" style="22" customWidth="1"/>
    <col min="11266" max="11274" width="18.6640625" style="22" customWidth="1"/>
    <col min="11275" max="11275" width="11.33203125" style="22" customWidth="1"/>
    <col min="11276" max="11503" width="9.33203125" style="22"/>
    <col min="11504" max="11504" width="36.33203125" style="22" customWidth="1"/>
    <col min="11505" max="11505" width="6.33203125" style="22" customWidth="1"/>
    <col min="11506" max="11508" width="18.6640625" style="22" customWidth="1"/>
    <col min="11509" max="11509" width="34.33203125" style="22" customWidth="1"/>
    <col min="11510" max="11510" width="6.33203125" style="22" customWidth="1"/>
    <col min="11511" max="11519" width="18.6640625" style="22" customWidth="1"/>
    <col min="11520" max="11520" width="34.33203125" style="22" customWidth="1"/>
    <col min="11521" max="11521" width="7.5" style="22" customWidth="1"/>
    <col min="11522" max="11530" width="18.6640625" style="22" customWidth="1"/>
    <col min="11531" max="11531" width="11.33203125" style="22" customWidth="1"/>
    <col min="11532" max="11759" width="9.33203125" style="22"/>
    <col min="11760" max="11760" width="36.33203125" style="22" customWidth="1"/>
    <col min="11761" max="11761" width="6.33203125" style="22" customWidth="1"/>
    <col min="11762" max="11764" width="18.6640625" style="22" customWidth="1"/>
    <col min="11765" max="11765" width="34.33203125" style="22" customWidth="1"/>
    <col min="11766" max="11766" width="6.33203125" style="22" customWidth="1"/>
    <col min="11767" max="11775" width="18.6640625" style="22" customWidth="1"/>
    <col min="11776" max="11776" width="34.33203125" style="22" customWidth="1"/>
    <col min="11777" max="11777" width="7.5" style="22" customWidth="1"/>
    <col min="11778" max="11786" width="18.6640625" style="22" customWidth="1"/>
    <col min="11787" max="11787" width="11.33203125" style="22" customWidth="1"/>
    <col min="11788" max="12015" width="9.33203125" style="22"/>
    <col min="12016" max="12016" width="36.33203125" style="22" customWidth="1"/>
    <col min="12017" max="12017" width="6.33203125" style="22" customWidth="1"/>
    <col min="12018" max="12020" width="18.6640625" style="22" customWidth="1"/>
    <col min="12021" max="12021" width="34.33203125" style="22" customWidth="1"/>
    <col min="12022" max="12022" width="6.33203125" style="22" customWidth="1"/>
    <col min="12023" max="12031" width="18.6640625" style="22" customWidth="1"/>
    <col min="12032" max="12032" width="34.33203125" style="22" customWidth="1"/>
    <col min="12033" max="12033" width="7.5" style="22" customWidth="1"/>
    <col min="12034" max="12042" width="18.6640625" style="22" customWidth="1"/>
    <col min="12043" max="12043" width="11.33203125" style="22" customWidth="1"/>
    <col min="12044" max="12271" width="9.33203125" style="22"/>
    <col min="12272" max="12272" width="36.33203125" style="22" customWidth="1"/>
    <col min="12273" max="12273" width="6.33203125" style="22" customWidth="1"/>
    <col min="12274" max="12276" width="18.6640625" style="22" customWidth="1"/>
    <col min="12277" max="12277" width="34.33203125" style="22" customWidth="1"/>
    <col min="12278" max="12278" width="6.33203125" style="22" customWidth="1"/>
    <col min="12279" max="12287" width="18.6640625" style="22" customWidth="1"/>
    <col min="12288" max="12288" width="34.33203125" style="22" customWidth="1"/>
    <col min="12289" max="12289" width="7.5" style="22" customWidth="1"/>
    <col min="12290" max="12298" width="18.6640625" style="22" customWidth="1"/>
    <col min="12299" max="12299" width="11.33203125" style="22" customWidth="1"/>
    <col min="12300" max="12527" width="9.33203125" style="22"/>
    <col min="12528" max="12528" width="36.33203125" style="22" customWidth="1"/>
    <col min="12529" max="12529" width="6.33203125" style="22" customWidth="1"/>
    <col min="12530" max="12532" width="18.6640625" style="22" customWidth="1"/>
    <col min="12533" max="12533" width="34.33203125" style="22" customWidth="1"/>
    <col min="12534" max="12534" width="6.33203125" style="22" customWidth="1"/>
    <col min="12535" max="12543" width="18.6640625" style="22" customWidth="1"/>
    <col min="12544" max="12544" width="34.33203125" style="22" customWidth="1"/>
    <col min="12545" max="12545" width="7.5" style="22" customWidth="1"/>
    <col min="12546" max="12554" width="18.6640625" style="22" customWidth="1"/>
    <col min="12555" max="12555" width="11.33203125" style="22" customWidth="1"/>
    <col min="12556" max="12783" width="9.33203125" style="22"/>
    <col min="12784" max="12784" width="36.33203125" style="22" customWidth="1"/>
    <col min="12785" max="12785" width="6.33203125" style="22" customWidth="1"/>
    <col min="12786" max="12788" width="18.6640625" style="22" customWidth="1"/>
    <col min="12789" max="12789" width="34.33203125" style="22" customWidth="1"/>
    <col min="12790" max="12790" width="6.33203125" style="22" customWidth="1"/>
    <col min="12791" max="12799" width="18.6640625" style="22" customWidth="1"/>
    <col min="12800" max="12800" width="34.33203125" style="22" customWidth="1"/>
    <col min="12801" max="12801" width="7.5" style="22" customWidth="1"/>
    <col min="12802" max="12810" width="18.6640625" style="22" customWidth="1"/>
    <col min="12811" max="12811" width="11.33203125" style="22" customWidth="1"/>
    <col min="12812" max="13039" width="9.33203125" style="22"/>
    <col min="13040" max="13040" width="36.33203125" style="22" customWidth="1"/>
    <col min="13041" max="13041" width="6.33203125" style="22" customWidth="1"/>
    <col min="13042" max="13044" width="18.6640625" style="22" customWidth="1"/>
    <col min="13045" max="13045" width="34.33203125" style="22" customWidth="1"/>
    <col min="13046" max="13046" width="6.33203125" style="22" customWidth="1"/>
    <col min="13047" max="13055" width="18.6640625" style="22" customWidth="1"/>
    <col min="13056" max="13056" width="34.33203125" style="22" customWidth="1"/>
    <col min="13057" max="13057" width="7.5" style="22" customWidth="1"/>
    <col min="13058" max="13066" width="18.6640625" style="22" customWidth="1"/>
    <col min="13067" max="13067" width="11.33203125" style="22" customWidth="1"/>
    <col min="13068" max="13295" width="9.33203125" style="22"/>
    <col min="13296" max="13296" width="36.33203125" style="22" customWidth="1"/>
    <col min="13297" max="13297" width="6.33203125" style="22" customWidth="1"/>
    <col min="13298" max="13300" width="18.6640625" style="22" customWidth="1"/>
    <col min="13301" max="13301" width="34.33203125" style="22" customWidth="1"/>
    <col min="13302" max="13302" width="6.33203125" style="22" customWidth="1"/>
    <col min="13303" max="13311" width="18.6640625" style="22" customWidth="1"/>
    <col min="13312" max="13312" width="34.33203125" style="22" customWidth="1"/>
    <col min="13313" max="13313" width="7.5" style="22" customWidth="1"/>
    <col min="13314" max="13322" width="18.6640625" style="22" customWidth="1"/>
    <col min="13323" max="13323" width="11.33203125" style="22" customWidth="1"/>
    <col min="13324" max="13551" width="9.33203125" style="22"/>
    <col min="13552" max="13552" width="36.33203125" style="22" customWidth="1"/>
    <col min="13553" max="13553" width="6.33203125" style="22" customWidth="1"/>
    <col min="13554" max="13556" width="18.6640625" style="22" customWidth="1"/>
    <col min="13557" max="13557" width="34.33203125" style="22" customWidth="1"/>
    <col min="13558" max="13558" width="6.33203125" style="22" customWidth="1"/>
    <col min="13559" max="13567" width="18.6640625" style="22" customWidth="1"/>
    <col min="13568" max="13568" width="34.33203125" style="22" customWidth="1"/>
    <col min="13569" max="13569" width="7.5" style="22" customWidth="1"/>
    <col min="13570" max="13578" width="18.6640625" style="22" customWidth="1"/>
    <col min="13579" max="13579" width="11.33203125" style="22" customWidth="1"/>
    <col min="13580" max="13807" width="9.33203125" style="22"/>
    <col min="13808" max="13808" width="36.33203125" style="22" customWidth="1"/>
    <col min="13809" max="13809" width="6.33203125" style="22" customWidth="1"/>
    <col min="13810" max="13812" width="18.6640625" style="22" customWidth="1"/>
    <col min="13813" max="13813" width="34.33203125" style="22" customWidth="1"/>
    <col min="13814" max="13814" width="6.33203125" style="22" customWidth="1"/>
    <col min="13815" max="13823" width="18.6640625" style="22" customWidth="1"/>
    <col min="13824" max="13824" width="34.33203125" style="22" customWidth="1"/>
    <col min="13825" max="13825" width="7.5" style="22" customWidth="1"/>
    <col min="13826" max="13834" width="18.6640625" style="22" customWidth="1"/>
    <col min="13835" max="13835" width="11.33203125" style="22" customWidth="1"/>
    <col min="13836" max="14063" width="9.33203125" style="22"/>
    <col min="14064" max="14064" width="36.33203125" style="22" customWidth="1"/>
    <col min="14065" max="14065" width="6.33203125" style="22" customWidth="1"/>
    <col min="14066" max="14068" width="18.6640625" style="22" customWidth="1"/>
    <col min="14069" max="14069" width="34.33203125" style="22" customWidth="1"/>
    <col min="14070" max="14070" width="6.33203125" style="22" customWidth="1"/>
    <col min="14071" max="14079" width="18.6640625" style="22" customWidth="1"/>
    <col min="14080" max="14080" width="34.33203125" style="22" customWidth="1"/>
    <col min="14081" max="14081" width="7.5" style="22" customWidth="1"/>
    <col min="14082" max="14090" width="18.6640625" style="22" customWidth="1"/>
    <col min="14091" max="14091" width="11.33203125" style="22" customWidth="1"/>
    <col min="14092" max="14319" width="9.33203125" style="22"/>
    <col min="14320" max="14320" width="36.33203125" style="22" customWidth="1"/>
    <col min="14321" max="14321" width="6.33203125" style="22" customWidth="1"/>
    <col min="14322" max="14324" width="18.6640625" style="22" customWidth="1"/>
    <col min="14325" max="14325" width="34.33203125" style="22" customWidth="1"/>
    <col min="14326" max="14326" width="6.33203125" style="22" customWidth="1"/>
    <col min="14327" max="14335" width="18.6640625" style="22" customWidth="1"/>
    <col min="14336" max="14336" width="34.33203125" style="22" customWidth="1"/>
    <col min="14337" max="14337" width="7.5" style="22" customWidth="1"/>
    <col min="14338" max="14346" width="18.6640625" style="22" customWidth="1"/>
    <col min="14347" max="14347" width="11.33203125" style="22" customWidth="1"/>
    <col min="14348" max="14575" width="9.33203125" style="22"/>
    <col min="14576" max="14576" width="36.33203125" style="22" customWidth="1"/>
    <col min="14577" max="14577" width="6.33203125" style="22" customWidth="1"/>
    <col min="14578" max="14580" width="18.6640625" style="22" customWidth="1"/>
    <col min="14581" max="14581" width="34.33203125" style="22" customWidth="1"/>
    <col min="14582" max="14582" width="6.33203125" style="22" customWidth="1"/>
    <col min="14583" max="14591" width="18.6640625" style="22" customWidth="1"/>
    <col min="14592" max="14592" width="34.33203125" style="22" customWidth="1"/>
    <col min="14593" max="14593" width="7.5" style="22" customWidth="1"/>
    <col min="14594" max="14602" width="18.6640625" style="22" customWidth="1"/>
    <col min="14603" max="14603" width="11.33203125" style="22" customWidth="1"/>
    <col min="14604" max="14831" width="9.33203125" style="22"/>
    <col min="14832" max="14832" width="36.33203125" style="22" customWidth="1"/>
    <col min="14833" max="14833" width="6.33203125" style="22" customWidth="1"/>
    <col min="14834" max="14836" width="18.6640625" style="22" customWidth="1"/>
    <col min="14837" max="14837" width="34.33203125" style="22" customWidth="1"/>
    <col min="14838" max="14838" width="6.33203125" style="22" customWidth="1"/>
    <col min="14839" max="14847" width="18.6640625" style="22" customWidth="1"/>
    <col min="14848" max="14848" width="34.33203125" style="22" customWidth="1"/>
    <col min="14849" max="14849" width="7.5" style="22" customWidth="1"/>
    <col min="14850" max="14858" width="18.6640625" style="22" customWidth="1"/>
    <col min="14859" max="14859" width="11.33203125" style="22" customWidth="1"/>
    <col min="14860" max="15087" width="9.33203125" style="22"/>
    <col min="15088" max="15088" width="36.33203125" style="22" customWidth="1"/>
    <col min="15089" max="15089" width="6.33203125" style="22" customWidth="1"/>
    <col min="15090" max="15092" width="18.6640625" style="22" customWidth="1"/>
    <col min="15093" max="15093" width="34.33203125" style="22" customWidth="1"/>
    <col min="15094" max="15094" width="6.33203125" style="22" customWidth="1"/>
    <col min="15095" max="15103" width="18.6640625" style="22" customWidth="1"/>
    <col min="15104" max="15104" width="34.33203125" style="22" customWidth="1"/>
    <col min="15105" max="15105" width="7.5" style="22" customWidth="1"/>
    <col min="15106" max="15114" width="18.6640625" style="22" customWidth="1"/>
    <col min="15115" max="15115" width="11.33203125" style="22" customWidth="1"/>
    <col min="15116" max="15343" width="9.33203125" style="22"/>
    <col min="15344" max="15344" width="36.33203125" style="22" customWidth="1"/>
    <col min="15345" max="15345" width="6.33203125" style="22" customWidth="1"/>
    <col min="15346" max="15348" width="18.6640625" style="22" customWidth="1"/>
    <col min="15349" max="15349" width="34.33203125" style="22" customWidth="1"/>
    <col min="15350" max="15350" width="6.33203125" style="22" customWidth="1"/>
    <col min="15351" max="15359" width="18.6640625" style="22" customWidth="1"/>
    <col min="15360" max="15360" width="34.33203125" style="22" customWidth="1"/>
    <col min="15361" max="15361" width="7.5" style="22" customWidth="1"/>
    <col min="15362" max="15370" width="18.6640625" style="22" customWidth="1"/>
    <col min="15371" max="15371" width="11.33203125" style="22" customWidth="1"/>
    <col min="15372" max="15599" width="9.33203125" style="22"/>
    <col min="15600" max="15600" width="36.33203125" style="22" customWidth="1"/>
    <col min="15601" max="15601" width="6.33203125" style="22" customWidth="1"/>
    <col min="15602" max="15604" width="18.6640625" style="22" customWidth="1"/>
    <col min="15605" max="15605" width="34.33203125" style="22" customWidth="1"/>
    <col min="15606" max="15606" width="6.33203125" style="22" customWidth="1"/>
    <col min="15607" max="15615" width="18.6640625" style="22" customWidth="1"/>
    <col min="15616" max="15616" width="34.33203125" style="22" customWidth="1"/>
    <col min="15617" max="15617" width="7.5" style="22" customWidth="1"/>
    <col min="15618" max="15626" width="18.6640625" style="22" customWidth="1"/>
    <col min="15627" max="15627" width="11.33203125" style="22" customWidth="1"/>
    <col min="15628" max="15855" width="9.33203125" style="22"/>
    <col min="15856" max="15856" width="36.33203125" style="22" customWidth="1"/>
    <col min="15857" max="15857" width="6.33203125" style="22" customWidth="1"/>
    <col min="15858" max="15860" width="18.6640625" style="22" customWidth="1"/>
    <col min="15861" max="15861" width="34.33203125" style="22" customWidth="1"/>
    <col min="15862" max="15862" width="6.33203125" style="22" customWidth="1"/>
    <col min="15863" max="15871" width="18.6640625" style="22" customWidth="1"/>
    <col min="15872" max="15872" width="34.33203125" style="22" customWidth="1"/>
    <col min="15873" max="15873" width="7.5" style="22" customWidth="1"/>
    <col min="15874" max="15882" width="18.6640625" style="22" customWidth="1"/>
    <col min="15883" max="15883" width="11.33203125" style="22" customWidth="1"/>
    <col min="15884" max="16111" width="9.33203125" style="22"/>
    <col min="16112" max="16112" width="36.33203125" style="22" customWidth="1"/>
    <col min="16113" max="16113" width="6.33203125" style="22" customWidth="1"/>
    <col min="16114" max="16116" width="18.6640625" style="22" customWidth="1"/>
    <col min="16117" max="16117" width="34.33203125" style="22" customWidth="1"/>
    <col min="16118" max="16118" width="6.33203125" style="22" customWidth="1"/>
    <col min="16119" max="16127" width="18.6640625" style="22" customWidth="1"/>
    <col min="16128" max="16128" width="34.33203125" style="22" customWidth="1"/>
    <col min="16129" max="16129" width="7.5" style="22" customWidth="1"/>
    <col min="16130" max="16138" width="18.6640625" style="22" customWidth="1"/>
    <col min="16139" max="16139" width="11.33203125" style="22" customWidth="1"/>
    <col min="16140" max="16384" width="9.33203125" style="22"/>
  </cols>
  <sheetData>
    <row r="1" spans="1:10" ht="25.5">
      <c r="A1" s="113" t="s">
        <v>154</v>
      </c>
      <c r="B1" s="113"/>
      <c r="C1" s="113"/>
      <c r="D1" s="113"/>
      <c r="E1" s="113"/>
      <c r="F1" s="113"/>
      <c r="G1" s="113"/>
      <c r="H1" s="113"/>
      <c r="I1" s="113"/>
      <c r="J1" s="113"/>
    </row>
    <row r="2" spans="1:10" ht="13.5">
      <c r="A2" s="56"/>
      <c r="G2" s="27" t="s">
        <v>63</v>
      </c>
    </row>
    <row r="3" spans="1:10" ht="14.25">
      <c r="A3" s="118" t="s">
        <v>322</v>
      </c>
      <c r="B3" s="118"/>
      <c r="C3" s="118"/>
      <c r="G3" s="27" t="s">
        <v>41</v>
      </c>
      <c r="H3" s="29"/>
    </row>
    <row r="4" spans="1:10" ht="13.5">
      <c r="A4" s="130" t="s">
        <v>103</v>
      </c>
      <c r="B4" s="130" t="s">
        <v>26</v>
      </c>
      <c r="C4" s="81"/>
      <c r="D4" s="130" t="s">
        <v>104</v>
      </c>
      <c r="E4" s="130"/>
      <c r="F4" s="130"/>
      <c r="G4" s="130"/>
      <c r="H4" s="130" t="s">
        <v>26</v>
      </c>
      <c r="I4" s="130" t="s">
        <v>26</v>
      </c>
      <c r="J4" s="130" t="s">
        <v>26</v>
      </c>
    </row>
    <row r="5" spans="1:10" ht="13.5">
      <c r="A5" s="131" t="s">
        <v>48</v>
      </c>
      <c r="B5" s="131" t="s">
        <v>66</v>
      </c>
      <c r="C5" s="131" t="s">
        <v>66</v>
      </c>
      <c r="D5" s="131" t="s">
        <v>70</v>
      </c>
      <c r="E5" s="130" t="s">
        <v>1</v>
      </c>
      <c r="F5" s="130" t="s">
        <v>26</v>
      </c>
      <c r="G5" s="130" t="s">
        <v>26</v>
      </c>
      <c r="H5" s="130" t="s">
        <v>1</v>
      </c>
      <c r="I5" s="130" t="s">
        <v>26</v>
      </c>
      <c r="J5" s="130" t="s">
        <v>26</v>
      </c>
    </row>
    <row r="6" spans="1:10" ht="27">
      <c r="A6" s="131" t="s">
        <v>26</v>
      </c>
      <c r="B6" s="131" t="s">
        <v>26</v>
      </c>
      <c r="C6" s="131" t="s">
        <v>26</v>
      </c>
      <c r="D6" s="131" t="s">
        <v>26</v>
      </c>
      <c r="E6" s="81" t="s">
        <v>35</v>
      </c>
      <c r="F6" s="82" t="s">
        <v>49</v>
      </c>
      <c r="G6" s="82" t="s">
        <v>50</v>
      </c>
      <c r="H6" s="30" t="s">
        <v>35</v>
      </c>
      <c r="I6" s="31" t="s">
        <v>49</v>
      </c>
      <c r="J6" s="31" t="s">
        <v>50</v>
      </c>
    </row>
    <row r="7" spans="1:10" ht="13.5">
      <c r="A7" s="32" t="s">
        <v>51</v>
      </c>
      <c r="B7" s="38">
        <v>24519984.859999999</v>
      </c>
      <c r="C7" s="38">
        <f>B7/10000</f>
        <v>2451.998486</v>
      </c>
      <c r="D7" s="24" t="s">
        <v>52</v>
      </c>
      <c r="E7" s="99">
        <f>H7/10000</f>
        <v>2228.1365860000001</v>
      </c>
      <c r="F7" s="99">
        <f t="shared" ref="F7:G7" si="0">I7/10000</f>
        <v>2228.1365860000001</v>
      </c>
      <c r="G7" s="99">
        <f t="shared" si="0"/>
        <v>0</v>
      </c>
      <c r="H7" s="6">
        <v>22281365.859999999</v>
      </c>
      <c r="I7" s="6">
        <v>22281365.859999999</v>
      </c>
      <c r="J7" s="39"/>
    </row>
    <row r="8" spans="1:10" ht="13.5">
      <c r="A8" s="32" t="s">
        <v>53</v>
      </c>
      <c r="B8" s="38">
        <v>2800</v>
      </c>
      <c r="C8" s="38">
        <f>B8/10000</f>
        <v>0.28000000000000003</v>
      </c>
      <c r="D8" s="24" t="s">
        <v>54</v>
      </c>
      <c r="E8" s="99">
        <f t="shared" ref="E8:E35" si="1">H8/10000</f>
        <v>0</v>
      </c>
      <c r="F8" s="99">
        <f t="shared" ref="F8:F35" si="2">I8/10000</f>
        <v>0</v>
      </c>
      <c r="G8" s="99">
        <f t="shared" ref="G8:G35" si="3">J8/10000</f>
        <v>0</v>
      </c>
      <c r="H8" s="6"/>
      <c r="I8" s="6"/>
      <c r="J8" s="39"/>
    </row>
    <row r="9" spans="1:10" ht="13.5">
      <c r="A9" s="32" t="s">
        <v>26</v>
      </c>
      <c r="B9" s="39"/>
      <c r="C9" s="39"/>
      <c r="D9" s="24" t="s">
        <v>55</v>
      </c>
      <c r="E9" s="99">
        <f t="shared" si="1"/>
        <v>0</v>
      </c>
      <c r="F9" s="99">
        <f t="shared" si="2"/>
        <v>0</v>
      </c>
      <c r="G9" s="99">
        <f t="shared" si="3"/>
        <v>0</v>
      </c>
      <c r="H9" s="6"/>
      <c r="I9" s="6"/>
      <c r="J9" s="39"/>
    </row>
    <row r="10" spans="1:10" ht="13.5">
      <c r="A10" s="32" t="s">
        <v>26</v>
      </c>
      <c r="B10" s="39"/>
      <c r="C10" s="39"/>
      <c r="D10" s="24" t="s">
        <v>56</v>
      </c>
      <c r="E10" s="99">
        <f t="shared" si="1"/>
        <v>0</v>
      </c>
      <c r="F10" s="99">
        <f t="shared" si="2"/>
        <v>0</v>
      </c>
      <c r="G10" s="99">
        <f t="shared" si="3"/>
        <v>0</v>
      </c>
      <c r="H10" s="6"/>
      <c r="I10" s="6"/>
      <c r="J10" s="39"/>
    </row>
    <row r="11" spans="1:10" ht="13.5">
      <c r="A11" s="32" t="s">
        <v>26</v>
      </c>
      <c r="B11" s="39"/>
      <c r="C11" s="39"/>
      <c r="D11" s="24" t="s">
        <v>57</v>
      </c>
      <c r="E11" s="99">
        <f t="shared" si="1"/>
        <v>0</v>
      </c>
      <c r="F11" s="99">
        <f t="shared" si="2"/>
        <v>0</v>
      </c>
      <c r="G11" s="99">
        <f t="shared" si="3"/>
        <v>0</v>
      </c>
      <c r="H11" s="5"/>
      <c r="I11" s="5"/>
      <c r="J11" s="39"/>
    </row>
    <row r="12" spans="1:10" ht="13.5">
      <c r="A12" s="32" t="s">
        <v>26</v>
      </c>
      <c r="B12" s="39"/>
      <c r="C12" s="39"/>
      <c r="D12" s="24" t="s">
        <v>58</v>
      </c>
      <c r="E12" s="99">
        <f t="shared" si="1"/>
        <v>0</v>
      </c>
      <c r="F12" s="99">
        <f t="shared" si="2"/>
        <v>0</v>
      </c>
      <c r="G12" s="99">
        <f t="shared" si="3"/>
        <v>0</v>
      </c>
      <c r="H12" s="5"/>
      <c r="I12" s="5"/>
      <c r="J12" s="39"/>
    </row>
    <row r="13" spans="1:10" ht="13.5">
      <c r="A13" s="32"/>
      <c r="B13" s="39"/>
      <c r="C13" s="39"/>
      <c r="D13" s="24" t="s">
        <v>185</v>
      </c>
      <c r="E13" s="99">
        <f t="shared" si="1"/>
        <v>0</v>
      </c>
      <c r="F13" s="99">
        <f t="shared" si="2"/>
        <v>0</v>
      </c>
      <c r="G13" s="99">
        <f t="shared" si="3"/>
        <v>0</v>
      </c>
      <c r="H13" s="5"/>
      <c r="I13" s="5"/>
      <c r="J13" s="39"/>
    </row>
    <row r="14" spans="1:10" ht="13.5">
      <c r="A14" s="32"/>
      <c r="B14" s="39"/>
      <c r="C14" s="39"/>
      <c r="D14" s="24" t="s">
        <v>186</v>
      </c>
      <c r="E14" s="99">
        <f t="shared" si="1"/>
        <v>116.087</v>
      </c>
      <c r="F14" s="99">
        <f t="shared" si="2"/>
        <v>116.087</v>
      </c>
      <c r="G14" s="99">
        <f t="shared" si="3"/>
        <v>0</v>
      </c>
      <c r="H14" s="5">
        <v>1160870</v>
      </c>
      <c r="I14" s="5">
        <v>1160870</v>
      </c>
      <c r="J14" s="39"/>
    </row>
    <row r="15" spans="1:10" ht="13.5">
      <c r="A15" s="32"/>
      <c r="B15" s="39"/>
      <c r="C15" s="39"/>
      <c r="D15" s="24" t="s">
        <v>187</v>
      </c>
      <c r="E15" s="99">
        <f t="shared" si="1"/>
        <v>40.270000000000003</v>
      </c>
      <c r="F15" s="99">
        <f t="shared" si="2"/>
        <v>40.270000000000003</v>
      </c>
      <c r="G15" s="99">
        <f t="shared" si="3"/>
        <v>0</v>
      </c>
      <c r="H15" s="5">
        <v>402700</v>
      </c>
      <c r="I15" s="5">
        <v>402700</v>
      </c>
      <c r="J15" s="39"/>
    </row>
    <row r="16" spans="1:10" ht="13.5">
      <c r="A16" s="32"/>
      <c r="B16" s="39"/>
      <c r="C16" s="39"/>
      <c r="D16" s="25" t="s">
        <v>188</v>
      </c>
      <c r="E16" s="99">
        <f t="shared" si="1"/>
        <v>0</v>
      </c>
      <c r="F16" s="99">
        <f t="shared" si="2"/>
        <v>0</v>
      </c>
      <c r="G16" s="99">
        <f t="shared" si="3"/>
        <v>0</v>
      </c>
      <c r="H16" s="6"/>
      <c r="I16" s="6"/>
      <c r="J16" s="39"/>
    </row>
    <row r="17" spans="1:10" ht="13.5">
      <c r="A17" s="32"/>
      <c r="B17" s="39"/>
      <c r="C17" s="39"/>
      <c r="D17" s="25" t="s">
        <v>189</v>
      </c>
      <c r="E17" s="99">
        <f t="shared" si="1"/>
        <v>0</v>
      </c>
      <c r="F17" s="99">
        <f t="shared" si="2"/>
        <v>0</v>
      </c>
      <c r="G17" s="99">
        <f t="shared" si="3"/>
        <v>0</v>
      </c>
      <c r="H17" s="6"/>
      <c r="I17" s="6"/>
      <c r="J17" s="39"/>
    </row>
    <row r="18" spans="1:10" ht="13.5">
      <c r="A18" s="32"/>
      <c r="B18" s="39"/>
      <c r="C18" s="39"/>
      <c r="D18" s="25" t="s">
        <v>190</v>
      </c>
      <c r="E18" s="99">
        <f t="shared" si="1"/>
        <v>0</v>
      </c>
      <c r="F18" s="99">
        <f t="shared" si="2"/>
        <v>0</v>
      </c>
      <c r="G18" s="99">
        <f t="shared" si="3"/>
        <v>0</v>
      </c>
      <c r="H18" s="6"/>
      <c r="I18" s="6"/>
      <c r="J18" s="39"/>
    </row>
    <row r="19" spans="1:10" ht="13.5">
      <c r="A19" s="32"/>
      <c r="B19" s="39"/>
      <c r="C19" s="39"/>
      <c r="D19" s="25" t="s">
        <v>191</v>
      </c>
      <c r="E19" s="99">
        <f t="shared" si="1"/>
        <v>0</v>
      </c>
      <c r="F19" s="99">
        <f t="shared" si="2"/>
        <v>0</v>
      </c>
      <c r="G19" s="99">
        <f t="shared" si="3"/>
        <v>0</v>
      </c>
      <c r="H19" s="6"/>
      <c r="I19" s="6"/>
      <c r="J19" s="39"/>
    </row>
    <row r="20" spans="1:10" ht="13.5">
      <c r="A20" s="32"/>
      <c r="B20" s="39"/>
      <c r="C20" s="39"/>
      <c r="D20" s="25" t="s">
        <v>192</v>
      </c>
      <c r="E20" s="99">
        <f t="shared" si="1"/>
        <v>0</v>
      </c>
      <c r="F20" s="99">
        <f t="shared" si="2"/>
        <v>0</v>
      </c>
      <c r="G20" s="99">
        <f t="shared" si="3"/>
        <v>0</v>
      </c>
      <c r="H20" s="6"/>
      <c r="I20" s="6"/>
      <c r="J20" s="39"/>
    </row>
    <row r="21" spans="1:10" ht="13.5">
      <c r="A21" s="32"/>
      <c r="B21" s="39"/>
      <c r="C21" s="39"/>
      <c r="D21" s="25" t="s">
        <v>193</v>
      </c>
      <c r="E21" s="99">
        <f t="shared" si="1"/>
        <v>0</v>
      </c>
      <c r="F21" s="99">
        <f t="shared" si="2"/>
        <v>0</v>
      </c>
      <c r="G21" s="99">
        <f t="shared" si="3"/>
        <v>0</v>
      </c>
      <c r="H21" s="6"/>
      <c r="I21" s="6"/>
      <c r="J21" s="39"/>
    </row>
    <row r="22" spans="1:10" ht="13.5">
      <c r="A22" s="32"/>
      <c r="B22" s="39"/>
      <c r="C22" s="39"/>
      <c r="D22" s="25" t="s">
        <v>194</v>
      </c>
      <c r="E22" s="99">
        <f t="shared" si="1"/>
        <v>0</v>
      </c>
      <c r="F22" s="99">
        <f t="shared" si="2"/>
        <v>0</v>
      </c>
      <c r="G22" s="99">
        <f t="shared" si="3"/>
        <v>0</v>
      </c>
      <c r="H22" s="6"/>
      <c r="I22" s="6"/>
      <c r="J22" s="39"/>
    </row>
    <row r="23" spans="1:10" ht="13.5">
      <c r="A23" s="32"/>
      <c r="B23" s="39"/>
      <c r="C23" s="39"/>
      <c r="D23" s="25" t="s">
        <v>195</v>
      </c>
      <c r="E23" s="99">
        <f t="shared" si="1"/>
        <v>0</v>
      </c>
      <c r="F23" s="99">
        <f t="shared" si="2"/>
        <v>0</v>
      </c>
      <c r="G23" s="99">
        <f t="shared" si="3"/>
        <v>0</v>
      </c>
      <c r="H23" s="6"/>
      <c r="I23" s="6"/>
      <c r="J23" s="39"/>
    </row>
    <row r="24" spans="1:10" ht="13.5">
      <c r="A24" s="32"/>
      <c r="B24" s="39"/>
      <c r="C24" s="39"/>
      <c r="D24" s="25" t="s">
        <v>196</v>
      </c>
      <c r="E24" s="99">
        <f t="shared" si="1"/>
        <v>0</v>
      </c>
      <c r="F24" s="99">
        <f t="shared" si="2"/>
        <v>0</v>
      </c>
      <c r="G24" s="99">
        <f t="shared" si="3"/>
        <v>0</v>
      </c>
      <c r="H24" s="6"/>
      <c r="I24" s="6"/>
      <c r="J24" s="39"/>
    </row>
    <row r="25" spans="1:10" ht="13.5">
      <c r="A25" s="32"/>
      <c r="B25" s="39"/>
      <c r="C25" s="39"/>
      <c r="D25" s="25" t="s">
        <v>197</v>
      </c>
      <c r="E25" s="99">
        <f t="shared" si="1"/>
        <v>76.064999999999998</v>
      </c>
      <c r="F25" s="99">
        <f t="shared" si="2"/>
        <v>76.064999999999998</v>
      </c>
      <c r="G25" s="99">
        <f t="shared" si="3"/>
        <v>0</v>
      </c>
      <c r="H25" s="6">
        <v>760650</v>
      </c>
      <c r="I25" s="6">
        <v>760650</v>
      </c>
      <c r="J25" s="39"/>
    </row>
    <row r="26" spans="1:10" ht="13.5">
      <c r="A26" s="32"/>
      <c r="B26" s="39"/>
      <c r="C26" s="39"/>
      <c r="D26" s="25" t="s">
        <v>198</v>
      </c>
      <c r="E26" s="99">
        <f t="shared" si="1"/>
        <v>0</v>
      </c>
      <c r="F26" s="99">
        <f t="shared" si="2"/>
        <v>0</v>
      </c>
      <c r="G26" s="99">
        <f t="shared" si="3"/>
        <v>0</v>
      </c>
      <c r="H26" s="6"/>
      <c r="I26" s="6"/>
      <c r="J26" s="39"/>
    </row>
    <row r="27" spans="1:10" ht="13.5">
      <c r="A27" s="32"/>
      <c r="B27" s="39"/>
      <c r="C27" s="39"/>
      <c r="D27" s="25" t="s">
        <v>199</v>
      </c>
      <c r="E27" s="99">
        <f t="shared" si="1"/>
        <v>0</v>
      </c>
      <c r="F27" s="99">
        <f t="shared" si="2"/>
        <v>0</v>
      </c>
      <c r="G27" s="99">
        <f t="shared" si="3"/>
        <v>0</v>
      </c>
      <c r="H27" s="6"/>
      <c r="I27" s="6"/>
      <c r="J27" s="39"/>
    </row>
    <row r="28" spans="1:10" ht="13.5">
      <c r="A28" s="32"/>
      <c r="B28" s="39"/>
      <c r="C28" s="39"/>
      <c r="D28" s="25" t="s">
        <v>200</v>
      </c>
      <c r="E28" s="99">
        <f t="shared" si="1"/>
        <v>0.28000000000000003</v>
      </c>
      <c r="F28" s="99">
        <f t="shared" si="2"/>
        <v>0</v>
      </c>
      <c r="G28" s="99">
        <f t="shared" si="3"/>
        <v>0.28000000000000003</v>
      </c>
      <c r="H28" s="6">
        <v>2800</v>
      </c>
      <c r="J28" s="6">
        <v>2800</v>
      </c>
    </row>
    <row r="29" spans="1:10" ht="13.5">
      <c r="A29" s="32"/>
      <c r="B29" s="39"/>
      <c r="C29" s="39"/>
      <c r="D29" s="25" t="s">
        <v>201</v>
      </c>
      <c r="E29" s="99">
        <f t="shared" si="1"/>
        <v>0</v>
      </c>
      <c r="F29" s="99">
        <f t="shared" si="2"/>
        <v>0</v>
      </c>
      <c r="G29" s="99">
        <f t="shared" si="3"/>
        <v>0</v>
      </c>
      <c r="H29" s="6"/>
      <c r="I29" s="6"/>
      <c r="J29" s="39"/>
    </row>
    <row r="30" spans="1:10" ht="13.5">
      <c r="A30" s="32"/>
      <c r="B30" s="39"/>
      <c r="C30" s="39"/>
      <c r="D30" s="25" t="s">
        <v>202</v>
      </c>
      <c r="E30" s="99">
        <f t="shared" si="1"/>
        <v>0</v>
      </c>
      <c r="F30" s="99">
        <f t="shared" si="2"/>
        <v>0</v>
      </c>
      <c r="G30" s="99">
        <f t="shared" si="3"/>
        <v>0</v>
      </c>
      <c r="H30" s="6"/>
      <c r="I30" s="6"/>
      <c r="J30" s="39"/>
    </row>
    <row r="31" spans="1:10" ht="13.5">
      <c r="A31" s="33" t="s">
        <v>27</v>
      </c>
      <c r="B31" s="38">
        <f>B7+B8</f>
        <v>24522784.859999999</v>
      </c>
      <c r="C31" s="38">
        <f>B31/10000</f>
        <v>2452.2784860000002</v>
      </c>
      <c r="D31" s="33" t="s">
        <v>7</v>
      </c>
      <c r="E31" s="99">
        <f t="shared" si="1"/>
        <v>2460.8385859999999</v>
      </c>
      <c r="F31" s="99">
        <f t="shared" si="2"/>
        <v>2460.5585860000001</v>
      </c>
      <c r="G31" s="99">
        <f t="shared" si="3"/>
        <v>0.28000000000000003</v>
      </c>
      <c r="H31" s="6">
        <f>SUM(H7:H30)</f>
        <v>24608385.859999999</v>
      </c>
      <c r="I31" s="6">
        <f>SUM(I7:I30)</f>
        <v>24605585.859999999</v>
      </c>
      <c r="J31" s="38">
        <v>2800</v>
      </c>
    </row>
    <row r="32" spans="1:10" ht="13.5">
      <c r="A32" s="32" t="s">
        <v>60</v>
      </c>
      <c r="B32" s="38">
        <v>135622</v>
      </c>
      <c r="C32" s="38">
        <f t="shared" ref="C32:C35" si="4">B32/10000</f>
        <v>13.562200000000001</v>
      </c>
      <c r="D32" s="32" t="s">
        <v>61</v>
      </c>
      <c r="E32" s="99">
        <f t="shared" si="1"/>
        <v>5.0021000000000004</v>
      </c>
      <c r="F32" s="99">
        <f t="shared" si="2"/>
        <v>5.0021000000000004</v>
      </c>
      <c r="G32" s="99">
        <f t="shared" si="3"/>
        <v>0</v>
      </c>
      <c r="H32" s="38">
        <v>50021</v>
      </c>
      <c r="I32" s="38">
        <v>50021</v>
      </c>
      <c r="J32" s="38"/>
    </row>
    <row r="33" spans="1:10" ht="13.5">
      <c r="A33" s="32" t="s">
        <v>51</v>
      </c>
      <c r="B33" s="38">
        <v>135622</v>
      </c>
      <c r="C33" s="38">
        <f t="shared" si="4"/>
        <v>13.562200000000001</v>
      </c>
      <c r="D33" s="32"/>
      <c r="E33" s="99">
        <f t="shared" si="1"/>
        <v>0</v>
      </c>
      <c r="F33" s="99">
        <f t="shared" si="2"/>
        <v>0</v>
      </c>
      <c r="G33" s="99">
        <f t="shared" si="3"/>
        <v>0</v>
      </c>
      <c r="H33" s="38"/>
      <c r="I33" s="38"/>
      <c r="J33" s="38"/>
    </row>
    <row r="34" spans="1:10" ht="13.5">
      <c r="A34" s="32" t="s">
        <v>53</v>
      </c>
      <c r="B34" s="38"/>
      <c r="C34" s="38"/>
      <c r="D34" s="32"/>
      <c r="E34" s="99">
        <f t="shared" si="1"/>
        <v>0</v>
      </c>
      <c r="F34" s="99">
        <f t="shared" si="2"/>
        <v>0</v>
      </c>
      <c r="G34" s="99">
        <f t="shared" si="3"/>
        <v>0</v>
      </c>
      <c r="H34" s="38"/>
      <c r="I34" s="38"/>
      <c r="J34" s="38"/>
    </row>
    <row r="35" spans="1:10" ht="13.5">
      <c r="A35" s="33" t="s">
        <v>62</v>
      </c>
      <c r="B35" s="38">
        <f>B31+B32</f>
        <v>24658406.859999999</v>
      </c>
      <c r="C35" s="38">
        <f t="shared" si="4"/>
        <v>2465.840686</v>
      </c>
      <c r="D35" s="33" t="s">
        <v>62</v>
      </c>
      <c r="E35" s="99">
        <f t="shared" si="1"/>
        <v>2465.840686</v>
      </c>
      <c r="F35" s="99">
        <f t="shared" si="2"/>
        <v>2465.5606859999998</v>
      </c>
      <c r="G35" s="99">
        <f t="shared" si="3"/>
        <v>0.28000000000000003</v>
      </c>
      <c r="H35" s="38">
        <f>H31+H32</f>
        <v>24658406.859999999</v>
      </c>
      <c r="I35" s="38">
        <f>I31+I32</f>
        <v>24655606.859999999</v>
      </c>
      <c r="J35" s="38">
        <v>2800</v>
      </c>
    </row>
    <row r="36" spans="1:10" ht="13.5">
      <c r="A36" s="129" t="s">
        <v>140</v>
      </c>
      <c r="B36" s="129"/>
      <c r="C36" s="129"/>
      <c r="D36" s="129"/>
      <c r="E36" s="129"/>
      <c r="F36" s="129"/>
      <c r="G36" s="129"/>
      <c r="H36" s="129"/>
      <c r="I36" s="129"/>
      <c r="J36" s="129"/>
    </row>
    <row r="37" spans="1:10" ht="21" customHeight="1">
      <c r="A37" s="129" t="s">
        <v>136</v>
      </c>
      <c r="B37" s="129"/>
      <c r="C37" s="129"/>
      <c r="D37" s="129"/>
      <c r="E37" s="129"/>
      <c r="F37" s="129"/>
      <c r="G37" s="129"/>
      <c r="H37" s="129"/>
      <c r="I37" s="129"/>
      <c r="J37" s="129"/>
    </row>
    <row r="38" spans="1:10" ht="21" customHeight="1"/>
    <row r="39" spans="1:10" ht="21" customHeight="1"/>
    <row r="40" spans="1:10" ht="21" customHeight="1"/>
    <row r="41" spans="1:10" ht="21" customHeight="1"/>
    <row r="42" spans="1:10" ht="21" customHeight="1"/>
    <row r="43" spans="1:10" ht="21" customHeight="1"/>
    <row r="44" spans="1:10" ht="21" customHeight="1"/>
    <row r="45" spans="1:10" ht="21" customHeight="1"/>
    <row r="46" spans="1:10" ht="21" customHeight="1"/>
  </sheetData>
  <mergeCells count="12">
    <mergeCell ref="A37:J37"/>
    <mergeCell ref="A36:J36"/>
    <mergeCell ref="A1:J1"/>
    <mergeCell ref="H5:J5"/>
    <mergeCell ref="A4:B4"/>
    <mergeCell ref="D4:J4"/>
    <mergeCell ref="A5:A6"/>
    <mergeCell ref="B5:B6"/>
    <mergeCell ref="D5:D6"/>
    <mergeCell ref="C5:C6"/>
    <mergeCell ref="E5:G5"/>
    <mergeCell ref="A3:C3"/>
  </mergeCells>
  <phoneticPr fontId="2" type="noConversion"/>
  <printOptions horizontalCentered="1"/>
  <pageMargins left="0.98425196850393704" right="0.59055118110236227" top="0.78740157480314965" bottom="0.78740157480314965" header="0.31496062992125984" footer="0.31496062992125984"/>
  <pageSetup paperSize="9" scale="90"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0"/>
  <sheetViews>
    <sheetView showZeros="0" workbookViewId="0">
      <selection activeCell="G20" sqref="G20"/>
    </sheetView>
  </sheetViews>
  <sheetFormatPr defaultColWidth="7.83203125" defaultRowHeight="15"/>
  <cols>
    <col min="1" max="1" width="13.6640625" style="50" customWidth="1"/>
    <col min="2" max="2" width="47.5" style="16" customWidth="1"/>
    <col min="3" max="8" width="16.6640625" style="16" customWidth="1"/>
    <col min="9" max="9" width="20.1640625" style="16" hidden="1" customWidth="1"/>
    <col min="10" max="10" width="16.83203125" style="16" hidden="1" customWidth="1"/>
    <col min="11" max="13" width="14.83203125" style="13" hidden="1" customWidth="1"/>
    <col min="14" max="14" width="18.1640625" style="13" hidden="1" customWidth="1"/>
    <col min="15" max="257" width="10.33203125" style="13" customWidth="1"/>
    <col min="258" max="16384" width="7.83203125" style="13"/>
  </cols>
  <sheetData>
    <row r="1" spans="1:14" ht="25.5">
      <c r="A1" s="113" t="s">
        <v>164</v>
      </c>
      <c r="B1" s="113"/>
      <c r="C1" s="113"/>
      <c r="D1" s="113"/>
      <c r="E1" s="113"/>
      <c r="F1" s="113"/>
      <c r="G1" s="113"/>
      <c r="H1" s="113"/>
      <c r="I1" s="113"/>
      <c r="J1" s="113"/>
      <c r="K1" s="113"/>
      <c r="L1" s="113"/>
      <c r="M1" s="113"/>
      <c r="N1" s="113"/>
    </row>
    <row r="2" spans="1:14" s="22" customFormat="1" ht="13.5">
      <c r="A2" s="56"/>
      <c r="H2" s="27" t="s">
        <v>72</v>
      </c>
    </row>
    <row r="3" spans="1:14" s="22" customFormat="1" ht="14.25">
      <c r="A3" s="137" t="s">
        <v>323</v>
      </c>
      <c r="B3" s="137"/>
      <c r="C3" s="83"/>
      <c r="D3" s="83"/>
      <c r="E3" s="83"/>
      <c r="F3" s="83"/>
      <c r="G3" s="83"/>
      <c r="H3" s="27" t="s">
        <v>41</v>
      </c>
      <c r="I3" s="77"/>
      <c r="J3" s="77"/>
    </row>
    <row r="4" spans="1:14">
      <c r="A4" s="135" t="s">
        <v>71</v>
      </c>
      <c r="B4" s="135" t="s">
        <v>73</v>
      </c>
      <c r="C4" s="135" t="s">
        <v>161</v>
      </c>
      <c r="D4" s="135" t="s">
        <v>162</v>
      </c>
      <c r="E4" s="136" t="s">
        <v>13</v>
      </c>
      <c r="F4" s="136"/>
      <c r="G4" s="136"/>
      <c r="H4" s="132" t="s">
        <v>163</v>
      </c>
      <c r="I4" s="135" t="s">
        <v>161</v>
      </c>
      <c r="J4" s="135" t="s">
        <v>162</v>
      </c>
      <c r="K4" s="136" t="s">
        <v>13</v>
      </c>
      <c r="L4" s="136"/>
      <c r="M4" s="136"/>
      <c r="N4" s="132" t="s">
        <v>163</v>
      </c>
    </row>
    <row r="5" spans="1:14">
      <c r="A5" s="135"/>
      <c r="B5" s="135"/>
      <c r="C5" s="135"/>
      <c r="D5" s="135"/>
      <c r="E5" s="78" t="s">
        <v>11</v>
      </c>
      <c r="F5" s="78" t="s">
        <v>14</v>
      </c>
      <c r="G5" s="78" t="s">
        <v>15</v>
      </c>
      <c r="H5" s="132"/>
      <c r="I5" s="135"/>
      <c r="J5" s="135"/>
      <c r="K5" s="78" t="s">
        <v>11</v>
      </c>
      <c r="L5" s="78" t="s">
        <v>14</v>
      </c>
      <c r="M5" s="78" t="s">
        <v>15</v>
      </c>
      <c r="N5" s="132"/>
    </row>
    <row r="6" spans="1:14">
      <c r="A6" s="134" t="s">
        <v>16</v>
      </c>
      <c r="B6" s="134"/>
      <c r="C6" s="101">
        <f>I6/10000</f>
        <v>13.562200000000001</v>
      </c>
      <c r="D6" s="101">
        <f t="shared" ref="D6:H6" si="0">J6/10000</f>
        <v>2451.998466</v>
      </c>
      <c r="E6" s="101">
        <f t="shared" si="0"/>
        <v>2460.5585660000002</v>
      </c>
      <c r="F6" s="101">
        <f t="shared" si="0"/>
        <v>1064.4280370000001</v>
      </c>
      <c r="G6" s="101">
        <f t="shared" si="0"/>
        <v>1396.130529</v>
      </c>
      <c r="H6" s="101">
        <f t="shared" si="0"/>
        <v>5.0021000000000004</v>
      </c>
      <c r="I6" s="97">
        <f>I7+I14+I21+I28</f>
        <v>135622</v>
      </c>
      <c r="J6" s="97">
        <f>J7+J14+J21+J28</f>
        <v>24519984.66</v>
      </c>
      <c r="K6" s="97">
        <f t="shared" ref="K6:M6" si="1">K7+K14+K21+K28</f>
        <v>24605585.66</v>
      </c>
      <c r="L6" s="97">
        <f t="shared" si="1"/>
        <v>10644280.370000001</v>
      </c>
      <c r="M6" s="97">
        <f t="shared" si="1"/>
        <v>13961305.289999999</v>
      </c>
      <c r="N6" s="97">
        <f>N11+N7+N14+N21+N28</f>
        <v>50021</v>
      </c>
    </row>
    <row r="7" spans="1:14">
      <c r="A7" s="92" t="s">
        <v>37</v>
      </c>
      <c r="B7" s="92" t="s">
        <v>206</v>
      </c>
      <c r="C7" s="101">
        <f t="shared" ref="C7:C31" si="2">I7/10000</f>
        <v>10.117699999999999</v>
      </c>
      <c r="D7" s="101">
        <f t="shared" ref="D7:D31" si="3">J7/10000</f>
        <v>2219.931466</v>
      </c>
      <c r="E7" s="101">
        <f t="shared" ref="E7:E31" si="4">K7/10000</f>
        <v>2228.1365660000001</v>
      </c>
      <c r="F7" s="101">
        <f t="shared" ref="F7:F31" si="5">L7/10000</f>
        <v>832.00603699999999</v>
      </c>
      <c r="G7" s="101">
        <f t="shared" ref="G7:G31" si="6">M7/10000</f>
        <v>1396.130529</v>
      </c>
      <c r="H7" s="101">
        <f t="shared" ref="H7:H31" si="7">N7/10000</f>
        <v>0</v>
      </c>
      <c r="I7" s="90">
        <f>I8+I11</f>
        <v>101177</v>
      </c>
      <c r="J7" s="90">
        <f>J8+J11</f>
        <v>22199314.66</v>
      </c>
      <c r="K7" s="90">
        <f t="shared" ref="K7:M7" si="8">K8+K11</f>
        <v>22281365.66</v>
      </c>
      <c r="L7" s="90">
        <f t="shared" si="8"/>
        <v>8320060.3700000001</v>
      </c>
      <c r="M7" s="90">
        <f t="shared" si="8"/>
        <v>13961305.289999999</v>
      </c>
      <c r="N7" s="102"/>
    </row>
    <row r="8" spans="1:14">
      <c r="A8" s="92" t="s">
        <v>38</v>
      </c>
      <c r="B8" s="92" t="s">
        <v>227</v>
      </c>
      <c r="C8" s="101">
        <f t="shared" si="2"/>
        <v>8.2050999999999998</v>
      </c>
      <c r="D8" s="101">
        <f t="shared" si="3"/>
        <v>2092.1574660000001</v>
      </c>
      <c r="E8" s="101">
        <f t="shared" si="4"/>
        <v>2100.3625659999998</v>
      </c>
      <c r="F8" s="101">
        <f t="shared" si="5"/>
        <v>704.74393699999996</v>
      </c>
      <c r="G8" s="101">
        <f t="shared" si="6"/>
        <v>1395.6186289999998</v>
      </c>
      <c r="H8" s="101">
        <f t="shared" si="7"/>
        <v>0</v>
      </c>
      <c r="I8" s="90">
        <f>I9+I10</f>
        <v>82051</v>
      </c>
      <c r="J8" s="90">
        <f>J9+J10</f>
        <v>20921574.66</v>
      </c>
      <c r="K8" s="90">
        <f t="shared" ref="K8:M8" si="9">K9+K10</f>
        <v>21003625.66</v>
      </c>
      <c r="L8" s="90">
        <f t="shared" si="9"/>
        <v>7047439.3700000001</v>
      </c>
      <c r="M8" s="90">
        <f t="shared" si="9"/>
        <v>13956186.289999999</v>
      </c>
      <c r="N8" s="102"/>
    </row>
    <row r="9" spans="1:14" ht="15.75">
      <c r="A9" s="89">
        <v>2013201</v>
      </c>
      <c r="B9" s="89" t="s">
        <v>216</v>
      </c>
      <c r="C9" s="101">
        <f t="shared" si="2"/>
        <v>8.2050999999999998</v>
      </c>
      <c r="D9" s="101">
        <f t="shared" si="3"/>
        <v>696.53883700000006</v>
      </c>
      <c r="E9" s="101">
        <f t="shared" si="4"/>
        <v>704.74393699999996</v>
      </c>
      <c r="F9" s="101">
        <f t="shared" si="5"/>
        <v>704.74393699999996</v>
      </c>
      <c r="G9" s="101">
        <f t="shared" si="6"/>
        <v>0</v>
      </c>
      <c r="H9" s="101">
        <f t="shared" si="7"/>
        <v>0</v>
      </c>
      <c r="I9" s="103">
        <v>82051</v>
      </c>
      <c r="J9" s="90">
        <v>6965388.3700000001</v>
      </c>
      <c r="K9" s="102">
        <f>L9+M9</f>
        <v>7047439.3700000001</v>
      </c>
      <c r="L9" s="102">
        <f t="shared" ref="L9:L31" si="10">I9+J9</f>
        <v>7047439.3700000001</v>
      </c>
      <c r="M9" s="102"/>
      <c r="N9" s="102"/>
    </row>
    <row r="10" spans="1:14" ht="15.75">
      <c r="A10" s="89" t="s">
        <v>39</v>
      </c>
      <c r="B10" s="89" t="s">
        <v>208</v>
      </c>
      <c r="C10" s="101">
        <f t="shared" si="2"/>
        <v>0</v>
      </c>
      <c r="D10" s="101">
        <f t="shared" si="3"/>
        <v>1395.6186289999998</v>
      </c>
      <c r="E10" s="101">
        <f t="shared" si="4"/>
        <v>1395.6186289999998</v>
      </c>
      <c r="F10" s="101">
        <f t="shared" si="5"/>
        <v>0</v>
      </c>
      <c r="G10" s="101">
        <f t="shared" si="6"/>
        <v>1395.6186289999998</v>
      </c>
      <c r="H10" s="101">
        <f t="shared" si="7"/>
        <v>0</v>
      </c>
      <c r="I10" s="103"/>
      <c r="J10" s="90">
        <v>13956186.289999999</v>
      </c>
      <c r="K10" s="102">
        <f t="shared" ref="K10:K31" si="11">L10+M10</f>
        <v>13956186.289999999</v>
      </c>
      <c r="L10" s="79"/>
      <c r="M10" s="102">
        <f>I10+J10</f>
        <v>13956186.289999999</v>
      </c>
      <c r="N10" s="102"/>
    </row>
    <row r="11" spans="1:14">
      <c r="A11" s="92">
        <v>20136</v>
      </c>
      <c r="B11" s="92" t="s">
        <v>226</v>
      </c>
      <c r="C11" s="101">
        <f t="shared" si="2"/>
        <v>1.9126000000000001</v>
      </c>
      <c r="D11" s="101">
        <f t="shared" si="3"/>
        <v>127.774</v>
      </c>
      <c r="E11" s="101">
        <f t="shared" si="4"/>
        <v>127.774</v>
      </c>
      <c r="F11" s="101">
        <f t="shared" si="5"/>
        <v>127.2621</v>
      </c>
      <c r="G11" s="101">
        <f t="shared" si="6"/>
        <v>0.51190000000000002</v>
      </c>
      <c r="H11" s="101">
        <f t="shared" si="7"/>
        <v>1.9126000000000001</v>
      </c>
      <c r="I11" s="90">
        <f>I12+I13</f>
        <v>19126</v>
      </c>
      <c r="J11" s="90">
        <f>J12+J13</f>
        <v>1277740</v>
      </c>
      <c r="K11" s="102">
        <f t="shared" si="11"/>
        <v>1277740</v>
      </c>
      <c r="L11" s="90">
        <f t="shared" ref="L11:M11" si="12">L12+L13</f>
        <v>1272621</v>
      </c>
      <c r="M11" s="90">
        <f t="shared" si="12"/>
        <v>5119</v>
      </c>
      <c r="N11" s="102">
        <v>19126</v>
      </c>
    </row>
    <row r="12" spans="1:14" ht="15.75">
      <c r="A12" s="89">
        <v>2013601</v>
      </c>
      <c r="B12" s="89" t="s">
        <v>207</v>
      </c>
      <c r="C12" s="101">
        <f t="shared" si="2"/>
        <v>1.9126000000000001</v>
      </c>
      <c r="D12" s="101">
        <f t="shared" si="3"/>
        <v>127.2621</v>
      </c>
      <c r="E12" s="101">
        <f t="shared" si="4"/>
        <v>127.2621</v>
      </c>
      <c r="F12" s="101">
        <f t="shared" si="5"/>
        <v>127.2621</v>
      </c>
      <c r="G12" s="101">
        <f t="shared" si="6"/>
        <v>0</v>
      </c>
      <c r="H12" s="101">
        <f t="shared" si="7"/>
        <v>1.9126000000000001</v>
      </c>
      <c r="I12" s="103">
        <v>19126</v>
      </c>
      <c r="J12" s="90">
        <v>1272621</v>
      </c>
      <c r="K12" s="102">
        <f t="shared" si="11"/>
        <v>1272621</v>
      </c>
      <c r="L12" s="102">
        <f>J12</f>
        <v>1272621</v>
      </c>
      <c r="M12" s="102"/>
      <c r="N12" s="102">
        <v>19126</v>
      </c>
    </row>
    <row r="13" spans="1:14" ht="15.75">
      <c r="A13" s="89">
        <v>2013602</v>
      </c>
      <c r="B13" s="89" t="s">
        <v>208</v>
      </c>
      <c r="C13" s="101">
        <f t="shared" si="2"/>
        <v>0</v>
      </c>
      <c r="D13" s="101">
        <f t="shared" si="3"/>
        <v>0.51190000000000002</v>
      </c>
      <c r="E13" s="101">
        <f t="shared" si="4"/>
        <v>0.51190000000000002</v>
      </c>
      <c r="F13" s="101">
        <f t="shared" si="5"/>
        <v>0</v>
      </c>
      <c r="G13" s="101">
        <f t="shared" si="6"/>
        <v>0.51190000000000002</v>
      </c>
      <c r="H13" s="101">
        <f t="shared" si="7"/>
        <v>0</v>
      </c>
      <c r="I13" s="104"/>
      <c r="J13" s="90">
        <v>5119</v>
      </c>
      <c r="K13" s="102">
        <f t="shared" si="11"/>
        <v>5119</v>
      </c>
      <c r="L13" s="79"/>
      <c r="M13" s="102">
        <f>I13+J13</f>
        <v>5119</v>
      </c>
      <c r="N13" s="102"/>
    </row>
    <row r="14" spans="1:14">
      <c r="A14" s="92">
        <v>208</v>
      </c>
      <c r="B14" s="92" t="s">
        <v>225</v>
      </c>
      <c r="C14" s="101">
        <f t="shared" si="2"/>
        <v>2.4112</v>
      </c>
      <c r="D14" s="101">
        <f t="shared" si="3"/>
        <v>116.087</v>
      </c>
      <c r="E14" s="101">
        <f t="shared" si="4"/>
        <v>116.087</v>
      </c>
      <c r="F14" s="101">
        <f t="shared" si="5"/>
        <v>116.087</v>
      </c>
      <c r="G14" s="101">
        <f t="shared" si="6"/>
        <v>0</v>
      </c>
      <c r="H14" s="101">
        <f t="shared" si="7"/>
        <v>2.4112</v>
      </c>
      <c r="I14" s="90">
        <f>I15+I17</f>
        <v>24112</v>
      </c>
      <c r="J14" s="90">
        <f>J15+J17</f>
        <v>1160870</v>
      </c>
      <c r="K14" s="102">
        <f t="shared" si="11"/>
        <v>1160870</v>
      </c>
      <c r="L14" s="90">
        <f>J14</f>
        <v>1160870</v>
      </c>
      <c r="M14" s="90"/>
      <c r="N14" s="102">
        <v>24112</v>
      </c>
    </row>
    <row r="15" spans="1:14">
      <c r="A15" s="92">
        <v>20801</v>
      </c>
      <c r="B15" s="88" t="s">
        <v>204</v>
      </c>
      <c r="C15" s="101">
        <f t="shared" si="2"/>
        <v>0</v>
      </c>
      <c r="D15" s="101">
        <f t="shared" si="3"/>
        <v>3.9</v>
      </c>
      <c r="E15" s="101">
        <f t="shared" si="4"/>
        <v>3.9</v>
      </c>
      <c r="F15" s="101">
        <f t="shared" si="5"/>
        <v>3.9</v>
      </c>
      <c r="G15" s="101">
        <f t="shared" si="6"/>
        <v>0</v>
      </c>
      <c r="H15" s="101">
        <f t="shared" si="7"/>
        <v>0</v>
      </c>
      <c r="I15" s="90"/>
      <c r="J15" s="90">
        <f>J16</f>
        <v>39000</v>
      </c>
      <c r="K15" s="102">
        <f t="shared" si="11"/>
        <v>39000</v>
      </c>
      <c r="L15" s="90">
        <f t="shared" ref="L15" si="13">L16</f>
        <v>39000</v>
      </c>
      <c r="M15" s="90"/>
      <c r="N15" s="102"/>
    </row>
    <row r="16" spans="1:14" ht="15.75">
      <c r="A16" s="89">
        <v>2080101</v>
      </c>
      <c r="B16" s="87" t="s">
        <v>217</v>
      </c>
      <c r="C16" s="101">
        <f t="shared" si="2"/>
        <v>0</v>
      </c>
      <c r="D16" s="101">
        <f t="shared" si="3"/>
        <v>3.9</v>
      </c>
      <c r="E16" s="101">
        <f t="shared" si="4"/>
        <v>3.9</v>
      </c>
      <c r="F16" s="101">
        <f t="shared" si="5"/>
        <v>3.9</v>
      </c>
      <c r="G16" s="101">
        <f t="shared" si="6"/>
        <v>0</v>
      </c>
      <c r="H16" s="101">
        <f t="shared" si="7"/>
        <v>0</v>
      </c>
      <c r="I16" s="104"/>
      <c r="J16" s="90">
        <v>39000</v>
      </c>
      <c r="K16" s="102">
        <f t="shared" si="11"/>
        <v>39000</v>
      </c>
      <c r="L16" s="102">
        <f t="shared" si="10"/>
        <v>39000</v>
      </c>
      <c r="M16" s="102"/>
      <c r="N16" s="102"/>
    </row>
    <row r="17" spans="1:14">
      <c r="A17" s="92">
        <v>20805</v>
      </c>
      <c r="B17" s="92" t="s">
        <v>224</v>
      </c>
      <c r="C17" s="101">
        <f t="shared" si="2"/>
        <v>2.4112</v>
      </c>
      <c r="D17" s="101">
        <f t="shared" si="3"/>
        <v>112.187</v>
      </c>
      <c r="E17" s="101">
        <f t="shared" si="4"/>
        <v>114.59820000000001</v>
      </c>
      <c r="F17" s="101">
        <f t="shared" si="5"/>
        <v>114.59820000000001</v>
      </c>
      <c r="G17" s="101">
        <f t="shared" si="6"/>
        <v>0</v>
      </c>
      <c r="H17" s="101">
        <f t="shared" si="7"/>
        <v>2.4112</v>
      </c>
      <c r="I17" s="90">
        <f>I18+I19+I20</f>
        <v>24112</v>
      </c>
      <c r="J17" s="90">
        <f>J18+J19+J20</f>
        <v>1121870</v>
      </c>
      <c r="K17" s="102">
        <f t="shared" si="11"/>
        <v>1145982</v>
      </c>
      <c r="L17" s="90">
        <f t="shared" ref="L17" si="14">L18+L19+L20</f>
        <v>1145982</v>
      </c>
      <c r="M17" s="90"/>
      <c r="N17" s="102">
        <v>24112</v>
      </c>
    </row>
    <row r="18" spans="1:14" ht="15.75">
      <c r="A18" s="89">
        <v>2080501</v>
      </c>
      <c r="B18" s="89" t="s">
        <v>209</v>
      </c>
      <c r="C18" s="101">
        <f t="shared" si="2"/>
        <v>0</v>
      </c>
      <c r="D18" s="101">
        <f t="shared" si="3"/>
        <v>29.497</v>
      </c>
      <c r="E18" s="101">
        <f t="shared" si="4"/>
        <v>29.497</v>
      </c>
      <c r="F18" s="101">
        <f t="shared" si="5"/>
        <v>29.497</v>
      </c>
      <c r="G18" s="101">
        <f t="shared" si="6"/>
        <v>0</v>
      </c>
      <c r="H18" s="101">
        <f t="shared" si="7"/>
        <v>0</v>
      </c>
      <c r="I18" s="104"/>
      <c r="J18" s="90">
        <v>294970</v>
      </c>
      <c r="K18" s="102">
        <f t="shared" si="11"/>
        <v>294970</v>
      </c>
      <c r="L18" s="102">
        <f t="shared" si="10"/>
        <v>294970</v>
      </c>
      <c r="M18" s="102"/>
      <c r="N18" s="102"/>
    </row>
    <row r="19" spans="1:14" ht="15.75">
      <c r="A19" s="89">
        <v>2080505</v>
      </c>
      <c r="B19" s="89" t="s">
        <v>210</v>
      </c>
      <c r="C19" s="101">
        <f t="shared" si="2"/>
        <v>1.7222999999999999</v>
      </c>
      <c r="D19" s="101">
        <f t="shared" si="3"/>
        <v>58.98</v>
      </c>
      <c r="E19" s="101">
        <f t="shared" si="4"/>
        <v>60.702300000000001</v>
      </c>
      <c r="F19" s="101">
        <f t="shared" si="5"/>
        <v>60.702300000000001</v>
      </c>
      <c r="G19" s="101">
        <f t="shared" si="6"/>
        <v>0</v>
      </c>
      <c r="H19" s="101">
        <f t="shared" si="7"/>
        <v>1.7222999999999999</v>
      </c>
      <c r="I19" s="103">
        <v>17223</v>
      </c>
      <c r="J19" s="90">
        <v>589800</v>
      </c>
      <c r="K19" s="102">
        <f t="shared" si="11"/>
        <v>607023</v>
      </c>
      <c r="L19" s="102">
        <f t="shared" si="10"/>
        <v>607023</v>
      </c>
      <c r="M19" s="102"/>
      <c r="N19" s="102">
        <v>17223</v>
      </c>
    </row>
    <row r="20" spans="1:14" ht="15.75">
      <c r="A20" s="89">
        <v>2080506</v>
      </c>
      <c r="B20" s="89" t="s">
        <v>211</v>
      </c>
      <c r="C20" s="101">
        <f t="shared" si="2"/>
        <v>0.68889999999999996</v>
      </c>
      <c r="D20" s="101">
        <f t="shared" si="3"/>
        <v>23.71</v>
      </c>
      <c r="E20" s="101">
        <f t="shared" si="4"/>
        <v>24.398900000000001</v>
      </c>
      <c r="F20" s="101">
        <f t="shared" si="5"/>
        <v>24.398900000000001</v>
      </c>
      <c r="G20" s="101">
        <f t="shared" si="6"/>
        <v>0</v>
      </c>
      <c r="H20" s="101">
        <f t="shared" si="7"/>
        <v>0.68889999999999996</v>
      </c>
      <c r="I20" s="103">
        <v>6889</v>
      </c>
      <c r="J20" s="90">
        <v>237100</v>
      </c>
      <c r="K20" s="102">
        <f t="shared" si="11"/>
        <v>243989</v>
      </c>
      <c r="L20" s="102">
        <f t="shared" si="10"/>
        <v>243989</v>
      </c>
      <c r="M20" s="102"/>
      <c r="N20" s="102">
        <v>6889</v>
      </c>
    </row>
    <row r="21" spans="1:14">
      <c r="A21" s="92">
        <v>210</v>
      </c>
      <c r="B21" s="92" t="s">
        <v>222</v>
      </c>
      <c r="C21" s="101">
        <f t="shared" si="2"/>
        <v>0</v>
      </c>
      <c r="D21" s="101">
        <f t="shared" si="3"/>
        <v>40.270000000000003</v>
      </c>
      <c r="E21" s="101">
        <f t="shared" si="4"/>
        <v>40.270000000000003</v>
      </c>
      <c r="F21" s="101">
        <f t="shared" si="5"/>
        <v>40.270000000000003</v>
      </c>
      <c r="G21" s="101">
        <f t="shared" si="6"/>
        <v>0</v>
      </c>
      <c r="H21" s="101">
        <f t="shared" si="7"/>
        <v>0</v>
      </c>
      <c r="I21" s="90"/>
      <c r="J21" s="90">
        <f>J22+J26</f>
        <v>402700</v>
      </c>
      <c r="K21" s="102">
        <f t="shared" si="11"/>
        <v>402700</v>
      </c>
      <c r="L21" s="90">
        <f t="shared" ref="L21" si="15">L22+L26</f>
        <v>402700</v>
      </c>
      <c r="M21" s="90"/>
      <c r="N21" s="102"/>
    </row>
    <row r="22" spans="1:14">
      <c r="A22" s="92">
        <v>21011</v>
      </c>
      <c r="B22" s="92" t="s">
        <v>223</v>
      </c>
      <c r="C22" s="101">
        <f t="shared" si="2"/>
        <v>0</v>
      </c>
      <c r="D22" s="101">
        <f t="shared" si="3"/>
        <v>37.39</v>
      </c>
      <c r="E22" s="101">
        <f t="shared" si="4"/>
        <v>37.39</v>
      </c>
      <c r="F22" s="101">
        <f t="shared" si="5"/>
        <v>37.39</v>
      </c>
      <c r="G22" s="101">
        <f t="shared" si="6"/>
        <v>0</v>
      </c>
      <c r="H22" s="101">
        <f t="shared" si="7"/>
        <v>0</v>
      </c>
      <c r="I22" s="90"/>
      <c r="J22" s="90">
        <f>J23+J24+J25</f>
        <v>373900</v>
      </c>
      <c r="K22" s="102">
        <f t="shared" si="11"/>
        <v>373900</v>
      </c>
      <c r="L22" s="90">
        <f t="shared" ref="L22" si="16">L23+L24+L25</f>
        <v>373900</v>
      </c>
      <c r="M22" s="90"/>
      <c r="N22" s="102"/>
    </row>
    <row r="23" spans="1:14" ht="15.75">
      <c r="A23" s="89">
        <v>2101101</v>
      </c>
      <c r="B23" s="89" t="s">
        <v>212</v>
      </c>
      <c r="C23" s="101">
        <f t="shared" si="2"/>
        <v>0</v>
      </c>
      <c r="D23" s="101">
        <f t="shared" si="3"/>
        <v>28.87</v>
      </c>
      <c r="E23" s="101">
        <f t="shared" si="4"/>
        <v>28.87</v>
      </c>
      <c r="F23" s="101">
        <f t="shared" si="5"/>
        <v>28.87</v>
      </c>
      <c r="G23" s="101">
        <f t="shared" si="6"/>
        <v>0</v>
      </c>
      <c r="H23" s="101">
        <f t="shared" si="7"/>
        <v>0</v>
      </c>
      <c r="I23" s="104"/>
      <c r="J23" s="90">
        <v>288700</v>
      </c>
      <c r="K23" s="102">
        <f t="shared" si="11"/>
        <v>288700</v>
      </c>
      <c r="L23" s="102">
        <f t="shared" si="10"/>
        <v>288700</v>
      </c>
      <c r="M23" s="102"/>
      <c r="N23" s="102"/>
    </row>
    <row r="24" spans="1:14" ht="15.75">
      <c r="A24" s="89">
        <v>2101103</v>
      </c>
      <c r="B24" s="89" t="s">
        <v>213</v>
      </c>
      <c r="C24" s="101">
        <f t="shared" si="2"/>
        <v>0</v>
      </c>
      <c r="D24" s="101">
        <f t="shared" si="3"/>
        <v>5.92</v>
      </c>
      <c r="E24" s="101">
        <f t="shared" si="4"/>
        <v>5.92</v>
      </c>
      <c r="F24" s="101">
        <f t="shared" si="5"/>
        <v>5.92</v>
      </c>
      <c r="G24" s="101">
        <f t="shared" si="6"/>
        <v>0</v>
      </c>
      <c r="H24" s="101">
        <f t="shared" si="7"/>
        <v>0</v>
      </c>
      <c r="I24" s="104"/>
      <c r="J24" s="90">
        <v>59200</v>
      </c>
      <c r="K24" s="102">
        <f t="shared" si="11"/>
        <v>59200</v>
      </c>
      <c r="L24" s="102">
        <f t="shared" si="10"/>
        <v>59200</v>
      </c>
      <c r="M24" s="102"/>
      <c r="N24" s="102"/>
    </row>
    <row r="25" spans="1:14" ht="15.75">
      <c r="A25" s="89">
        <v>2101199</v>
      </c>
      <c r="B25" s="89" t="s">
        <v>214</v>
      </c>
      <c r="C25" s="101">
        <f t="shared" si="2"/>
        <v>0</v>
      </c>
      <c r="D25" s="101">
        <f t="shared" si="3"/>
        <v>2.6</v>
      </c>
      <c r="E25" s="101">
        <f t="shared" si="4"/>
        <v>2.6</v>
      </c>
      <c r="F25" s="101">
        <f t="shared" si="5"/>
        <v>2.6</v>
      </c>
      <c r="G25" s="101">
        <f t="shared" si="6"/>
        <v>0</v>
      </c>
      <c r="H25" s="101">
        <f t="shared" si="7"/>
        <v>0</v>
      </c>
      <c r="I25" s="104"/>
      <c r="J25" s="90">
        <v>26000</v>
      </c>
      <c r="K25" s="102">
        <f t="shared" si="11"/>
        <v>26000</v>
      </c>
      <c r="L25" s="102">
        <f t="shared" si="10"/>
        <v>26000</v>
      </c>
      <c r="M25" s="102"/>
      <c r="N25" s="102"/>
    </row>
    <row r="26" spans="1:14">
      <c r="A26" s="92">
        <v>21099</v>
      </c>
      <c r="B26" s="92" t="s">
        <v>221</v>
      </c>
      <c r="C26" s="101">
        <f t="shared" si="2"/>
        <v>0</v>
      </c>
      <c r="D26" s="101">
        <f t="shared" si="3"/>
        <v>2.88</v>
      </c>
      <c r="E26" s="101">
        <f t="shared" si="4"/>
        <v>2.88</v>
      </c>
      <c r="F26" s="101">
        <f t="shared" si="5"/>
        <v>2.88</v>
      </c>
      <c r="G26" s="101">
        <f t="shared" si="6"/>
        <v>0</v>
      </c>
      <c r="H26" s="101">
        <f t="shared" si="7"/>
        <v>0</v>
      </c>
      <c r="I26" s="90"/>
      <c r="J26" s="90">
        <f>J27</f>
        <v>28800</v>
      </c>
      <c r="K26" s="102">
        <f t="shared" si="11"/>
        <v>28800</v>
      </c>
      <c r="L26" s="102">
        <f t="shared" si="10"/>
        <v>28800</v>
      </c>
      <c r="M26" s="102"/>
      <c r="N26" s="102"/>
    </row>
    <row r="27" spans="1:14" ht="15.75">
      <c r="A27" s="89">
        <v>2109901</v>
      </c>
      <c r="B27" s="89" t="s">
        <v>215</v>
      </c>
      <c r="C27" s="101">
        <f t="shared" si="2"/>
        <v>0</v>
      </c>
      <c r="D27" s="101">
        <f t="shared" si="3"/>
        <v>2.88</v>
      </c>
      <c r="E27" s="101">
        <f t="shared" si="4"/>
        <v>2.88</v>
      </c>
      <c r="F27" s="101">
        <f t="shared" si="5"/>
        <v>2.88</v>
      </c>
      <c r="G27" s="101">
        <f t="shared" si="6"/>
        <v>0</v>
      </c>
      <c r="H27" s="101">
        <f t="shared" si="7"/>
        <v>0</v>
      </c>
      <c r="I27" s="104"/>
      <c r="J27" s="90">
        <v>28800</v>
      </c>
      <c r="K27" s="102">
        <f t="shared" si="11"/>
        <v>28800</v>
      </c>
      <c r="L27" s="102">
        <f t="shared" si="10"/>
        <v>28800</v>
      </c>
      <c r="M27" s="102"/>
      <c r="N27" s="102"/>
    </row>
    <row r="28" spans="1:14">
      <c r="A28" s="92">
        <v>221</v>
      </c>
      <c r="B28" s="92" t="s">
        <v>219</v>
      </c>
      <c r="C28" s="101">
        <f t="shared" si="2"/>
        <v>1.0333000000000001</v>
      </c>
      <c r="D28" s="101">
        <f t="shared" si="3"/>
        <v>75.709999999999994</v>
      </c>
      <c r="E28" s="101">
        <f t="shared" si="4"/>
        <v>76.064999999999998</v>
      </c>
      <c r="F28" s="101">
        <f t="shared" si="5"/>
        <v>76.064999999999998</v>
      </c>
      <c r="G28" s="101">
        <f t="shared" si="6"/>
        <v>0</v>
      </c>
      <c r="H28" s="101">
        <f t="shared" si="7"/>
        <v>0.67830000000000001</v>
      </c>
      <c r="I28" s="90">
        <f>I29</f>
        <v>10333</v>
      </c>
      <c r="J28" s="90">
        <f>J29</f>
        <v>757100</v>
      </c>
      <c r="K28" s="102">
        <f t="shared" si="11"/>
        <v>760650</v>
      </c>
      <c r="L28" s="102">
        <f>I28+J28-N28</f>
        <v>760650</v>
      </c>
      <c r="M28" s="102"/>
      <c r="N28" s="102">
        <v>6783</v>
      </c>
    </row>
    <row r="29" spans="1:14">
      <c r="A29" s="92">
        <v>22102</v>
      </c>
      <c r="B29" s="92" t="s">
        <v>220</v>
      </c>
      <c r="C29" s="101">
        <f t="shared" si="2"/>
        <v>1.0333000000000001</v>
      </c>
      <c r="D29" s="101">
        <f t="shared" si="3"/>
        <v>75.709999999999994</v>
      </c>
      <c r="E29" s="101">
        <f t="shared" si="4"/>
        <v>76.064999999999998</v>
      </c>
      <c r="F29" s="101">
        <f t="shared" si="5"/>
        <v>76.064999999999998</v>
      </c>
      <c r="G29" s="101">
        <f t="shared" si="6"/>
        <v>0</v>
      </c>
      <c r="H29" s="101">
        <f t="shared" si="7"/>
        <v>0.67830000000000001</v>
      </c>
      <c r="I29" s="90">
        <f>I30+I31</f>
        <v>10333</v>
      </c>
      <c r="J29" s="90">
        <f>J30+J31</f>
        <v>757100</v>
      </c>
      <c r="K29" s="102">
        <f t="shared" si="11"/>
        <v>760650</v>
      </c>
      <c r="L29" s="102">
        <f>I29+J29-N29</f>
        <v>760650</v>
      </c>
      <c r="M29" s="102"/>
      <c r="N29" s="102">
        <v>6783</v>
      </c>
    </row>
    <row r="30" spans="1:14" ht="15.75">
      <c r="A30" s="89">
        <v>2210201</v>
      </c>
      <c r="B30" s="93" t="s">
        <v>218</v>
      </c>
      <c r="C30" s="101">
        <f t="shared" si="2"/>
        <v>1.0333000000000001</v>
      </c>
      <c r="D30" s="101">
        <f t="shared" si="3"/>
        <v>35.56</v>
      </c>
      <c r="E30" s="101">
        <f t="shared" si="4"/>
        <v>35.914999999999999</v>
      </c>
      <c r="F30" s="101">
        <f t="shared" si="5"/>
        <v>35.914999999999999</v>
      </c>
      <c r="G30" s="101">
        <f t="shared" si="6"/>
        <v>0</v>
      </c>
      <c r="H30" s="101">
        <f t="shared" si="7"/>
        <v>0.67830000000000001</v>
      </c>
      <c r="I30" s="103">
        <v>10333</v>
      </c>
      <c r="J30" s="90">
        <v>355600</v>
      </c>
      <c r="K30" s="102">
        <f t="shared" si="11"/>
        <v>359150</v>
      </c>
      <c r="L30" s="102">
        <f>I30+J30-N30</f>
        <v>359150</v>
      </c>
      <c r="M30" s="102"/>
      <c r="N30" s="102">
        <v>6783</v>
      </c>
    </row>
    <row r="31" spans="1:14" ht="15.75">
      <c r="A31" s="24">
        <v>2210203</v>
      </c>
      <c r="B31" s="25" t="s">
        <v>205</v>
      </c>
      <c r="C31" s="101">
        <f t="shared" si="2"/>
        <v>0</v>
      </c>
      <c r="D31" s="101">
        <f t="shared" si="3"/>
        <v>40.15</v>
      </c>
      <c r="E31" s="101">
        <f t="shared" si="4"/>
        <v>40.15</v>
      </c>
      <c r="F31" s="101">
        <f t="shared" si="5"/>
        <v>40.15</v>
      </c>
      <c r="G31" s="101">
        <f t="shared" si="6"/>
        <v>0</v>
      </c>
      <c r="H31" s="101">
        <f t="shared" si="7"/>
        <v>0</v>
      </c>
      <c r="I31" s="104"/>
      <c r="J31" s="90">
        <v>401500</v>
      </c>
      <c r="K31" s="102">
        <f t="shared" si="11"/>
        <v>401500</v>
      </c>
      <c r="L31" s="102">
        <f t="shared" si="10"/>
        <v>401500</v>
      </c>
      <c r="M31" s="102"/>
      <c r="N31" s="102"/>
    </row>
    <row r="32" spans="1:14" s="79" customFormat="1">
      <c r="A32" s="133" t="s">
        <v>180</v>
      </c>
      <c r="B32" s="133"/>
      <c r="C32" s="133"/>
      <c r="D32" s="133"/>
      <c r="E32" s="133"/>
      <c r="F32" s="133"/>
      <c r="G32" s="133"/>
      <c r="H32" s="133"/>
      <c r="I32" s="133"/>
      <c r="J32" s="133"/>
      <c r="K32" s="133"/>
      <c r="L32" s="133"/>
      <c r="M32" s="133"/>
      <c r="N32" s="133"/>
    </row>
    <row r="33" spans="1:14" ht="21" customHeight="1">
      <c r="A33" s="9" t="s">
        <v>138</v>
      </c>
      <c r="B33" s="14"/>
      <c r="C33" s="14"/>
      <c r="D33" s="14"/>
      <c r="E33" s="14"/>
      <c r="F33" s="14"/>
      <c r="G33" s="14"/>
      <c r="H33" s="14"/>
      <c r="I33" s="14"/>
      <c r="J33" s="14"/>
      <c r="K33" s="8"/>
      <c r="L33" s="8"/>
      <c r="M33" s="8"/>
      <c r="N33" s="8"/>
    </row>
    <row r="34" spans="1:14" ht="21" customHeight="1">
      <c r="A34" s="48"/>
      <c r="B34" s="14"/>
      <c r="C34" s="14"/>
      <c r="D34" s="14"/>
      <c r="E34" s="14"/>
      <c r="F34" s="14"/>
      <c r="G34" s="14"/>
      <c r="H34" s="14"/>
      <c r="I34" s="14"/>
      <c r="J34" s="14"/>
      <c r="K34" s="8"/>
      <c r="L34" s="8"/>
      <c r="M34" s="8"/>
      <c r="N34" s="8"/>
    </row>
    <row r="35" spans="1:14" ht="21" customHeight="1">
      <c r="A35" s="48"/>
      <c r="B35" s="14"/>
      <c r="C35" s="14"/>
      <c r="D35" s="14"/>
      <c r="E35" s="14"/>
      <c r="F35" s="14"/>
      <c r="G35" s="14"/>
      <c r="H35" s="14"/>
      <c r="I35" s="14"/>
      <c r="J35" s="14"/>
      <c r="K35" s="8"/>
      <c r="L35" s="8"/>
      <c r="M35" s="8"/>
      <c r="N35" s="8"/>
    </row>
    <row r="36" spans="1:14" ht="21" customHeight="1">
      <c r="A36" s="48"/>
      <c r="B36" s="14"/>
      <c r="C36" s="14"/>
      <c r="D36" s="14"/>
      <c r="E36" s="14"/>
      <c r="F36" s="14"/>
      <c r="G36" s="14"/>
      <c r="H36" s="14"/>
      <c r="I36" s="14"/>
      <c r="J36" s="14"/>
      <c r="K36" s="8"/>
      <c r="L36" s="8"/>
      <c r="M36" s="8"/>
      <c r="N36" s="8"/>
    </row>
    <row r="37" spans="1:14" ht="21" customHeight="1">
      <c r="A37" s="48"/>
      <c r="B37" s="14"/>
      <c r="C37" s="14"/>
      <c r="D37" s="14"/>
      <c r="E37" s="14"/>
      <c r="F37" s="14"/>
      <c r="G37" s="14"/>
      <c r="H37" s="14"/>
      <c r="I37" s="14"/>
      <c r="J37" s="14"/>
      <c r="K37" s="8"/>
      <c r="L37" s="8"/>
      <c r="M37" s="8"/>
      <c r="N37" s="8"/>
    </row>
    <row r="38" spans="1:14" ht="21" customHeight="1">
      <c r="A38" s="48"/>
      <c r="B38" s="14"/>
      <c r="C38" s="14"/>
      <c r="D38" s="14"/>
      <c r="E38" s="14"/>
      <c r="F38" s="14"/>
      <c r="G38" s="14"/>
      <c r="H38" s="14"/>
      <c r="I38" s="14"/>
      <c r="J38" s="14"/>
      <c r="K38" s="8"/>
      <c r="L38" s="8"/>
      <c r="M38" s="8"/>
      <c r="N38" s="8"/>
    </row>
    <row r="39" spans="1:14" ht="21" customHeight="1">
      <c r="A39" s="48"/>
      <c r="B39" s="14"/>
      <c r="C39" s="14"/>
      <c r="D39" s="14"/>
      <c r="E39" s="14"/>
      <c r="F39" s="14"/>
      <c r="G39" s="14"/>
      <c r="H39" s="14"/>
      <c r="I39" s="14"/>
      <c r="J39" s="14"/>
      <c r="K39" s="8"/>
      <c r="L39" s="8"/>
      <c r="M39" s="8"/>
      <c r="N39" s="8"/>
    </row>
    <row r="40" spans="1:14" ht="21" customHeight="1">
      <c r="A40" s="48"/>
      <c r="B40" s="14"/>
      <c r="C40" s="14"/>
      <c r="D40" s="14"/>
      <c r="E40" s="14"/>
      <c r="F40" s="14"/>
      <c r="G40" s="14"/>
      <c r="H40" s="14"/>
      <c r="I40" s="14"/>
      <c r="J40" s="14"/>
      <c r="K40" s="8"/>
      <c r="L40" s="8"/>
      <c r="M40" s="8"/>
      <c r="N40" s="8"/>
    </row>
    <row r="41" spans="1:14" ht="21" customHeight="1">
      <c r="A41" s="48"/>
      <c r="B41" s="14"/>
      <c r="C41" s="14"/>
      <c r="D41" s="14"/>
      <c r="E41" s="14"/>
      <c r="F41" s="14"/>
      <c r="G41" s="14"/>
      <c r="H41" s="14"/>
      <c r="I41" s="14"/>
      <c r="J41" s="14"/>
      <c r="K41" s="8"/>
      <c r="L41" s="8"/>
      <c r="M41" s="8"/>
      <c r="N41" s="8"/>
    </row>
    <row r="42" spans="1:14" ht="21" customHeight="1">
      <c r="A42" s="48"/>
      <c r="B42" s="14"/>
      <c r="C42" s="14"/>
      <c r="D42" s="14"/>
      <c r="E42" s="14"/>
      <c r="F42" s="14"/>
      <c r="G42" s="14"/>
      <c r="H42" s="14"/>
      <c r="I42" s="14"/>
      <c r="J42" s="14"/>
      <c r="K42" s="8"/>
      <c r="L42" s="8"/>
      <c r="M42" s="8"/>
      <c r="N42" s="8"/>
    </row>
    <row r="43" spans="1:14" ht="21" customHeight="1">
      <c r="A43" s="48"/>
      <c r="B43" s="14"/>
      <c r="C43" s="14"/>
      <c r="D43" s="14"/>
      <c r="E43" s="14"/>
      <c r="F43" s="14"/>
      <c r="G43" s="14"/>
      <c r="H43" s="14"/>
      <c r="I43" s="14"/>
      <c r="J43" s="14"/>
      <c r="K43" s="8"/>
      <c r="L43" s="8"/>
      <c r="M43" s="8"/>
      <c r="N43" s="8"/>
    </row>
    <row r="44" spans="1:14" ht="21" customHeight="1">
      <c r="A44" s="49"/>
      <c r="B44" s="15"/>
      <c r="C44" s="15"/>
      <c r="D44" s="15"/>
      <c r="E44" s="15"/>
      <c r="F44" s="15"/>
      <c r="G44" s="15"/>
      <c r="H44" s="15"/>
      <c r="I44" s="15"/>
      <c r="J44" s="15"/>
      <c r="K44" s="47"/>
      <c r="L44" s="47"/>
      <c r="M44" s="47"/>
      <c r="N44" s="47"/>
    </row>
    <row r="45" spans="1:14" ht="21" customHeight="1">
      <c r="A45" s="49"/>
      <c r="B45" s="15"/>
      <c r="C45" s="15"/>
      <c r="D45" s="15"/>
      <c r="E45" s="15"/>
      <c r="F45" s="15"/>
      <c r="G45" s="15"/>
      <c r="H45" s="15"/>
      <c r="I45" s="15"/>
      <c r="J45" s="15"/>
      <c r="K45" s="47"/>
      <c r="L45" s="47"/>
      <c r="M45" s="47"/>
      <c r="N45" s="47"/>
    </row>
    <row r="46" spans="1:14" ht="21" customHeight="1">
      <c r="A46" s="49"/>
      <c r="B46" s="15"/>
      <c r="C46" s="15"/>
      <c r="D46" s="15"/>
      <c r="E46" s="15"/>
      <c r="F46" s="15"/>
      <c r="G46" s="15"/>
      <c r="H46" s="15"/>
      <c r="I46" s="15"/>
      <c r="J46" s="15"/>
      <c r="K46" s="47"/>
      <c r="L46" s="47"/>
      <c r="M46" s="47"/>
      <c r="N46" s="47"/>
    </row>
    <row r="47" spans="1:14" ht="21" customHeight="1">
      <c r="A47" s="49"/>
      <c r="B47" s="15"/>
      <c r="C47" s="15"/>
      <c r="D47" s="15"/>
      <c r="E47" s="15"/>
      <c r="F47" s="15"/>
      <c r="G47" s="15"/>
      <c r="H47" s="15"/>
      <c r="I47" s="15"/>
      <c r="J47" s="15"/>
      <c r="K47" s="47"/>
      <c r="L47" s="47"/>
      <c r="M47" s="47"/>
      <c r="N47" s="47"/>
    </row>
    <row r="48" spans="1:14" ht="21" customHeight="1">
      <c r="A48" s="49"/>
      <c r="B48" s="15"/>
      <c r="C48" s="15"/>
      <c r="D48" s="15"/>
      <c r="E48" s="15"/>
      <c r="F48" s="15"/>
      <c r="G48" s="15"/>
      <c r="H48" s="15"/>
      <c r="I48" s="15"/>
      <c r="J48" s="15"/>
      <c r="K48" s="47"/>
      <c r="L48" s="47"/>
      <c r="M48" s="47"/>
      <c r="N48" s="47"/>
    </row>
    <row r="49" spans="1:14">
      <c r="A49" s="49"/>
      <c r="B49" s="15"/>
      <c r="C49" s="15"/>
      <c r="D49" s="15"/>
      <c r="E49" s="15"/>
      <c r="F49" s="15"/>
      <c r="G49" s="15"/>
      <c r="H49" s="15"/>
      <c r="I49" s="15"/>
      <c r="J49" s="15"/>
      <c r="K49" s="47"/>
      <c r="L49" s="47"/>
      <c r="M49" s="47"/>
      <c r="N49" s="47"/>
    </row>
    <row r="50" spans="1:14">
      <c r="A50" s="49"/>
      <c r="B50" s="15"/>
      <c r="C50" s="15"/>
      <c r="D50" s="15"/>
      <c r="E50" s="15"/>
      <c r="F50" s="15"/>
      <c r="G50" s="15"/>
      <c r="H50" s="15"/>
      <c r="I50" s="15"/>
      <c r="J50" s="15"/>
      <c r="K50" s="47"/>
      <c r="L50" s="47"/>
      <c r="M50" s="47"/>
      <c r="N50" s="47"/>
    </row>
    <row r="51" spans="1:14">
      <c r="A51" s="49"/>
      <c r="B51" s="15"/>
      <c r="C51" s="15"/>
      <c r="D51" s="15"/>
      <c r="E51" s="15"/>
      <c r="F51" s="15"/>
      <c r="G51" s="15"/>
      <c r="H51" s="15"/>
      <c r="I51" s="15"/>
      <c r="J51" s="15"/>
      <c r="K51" s="47"/>
      <c r="L51" s="47"/>
      <c r="M51" s="47"/>
      <c r="N51" s="47"/>
    </row>
    <row r="52" spans="1:14">
      <c r="A52" s="49"/>
      <c r="B52" s="15"/>
      <c r="C52" s="15"/>
      <c r="D52" s="15"/>
      <c r="E52" s="15"/>
      <c r="F52" s="15"/>
      <c r="G52" s="15"/>
      <c r="H52" s="15"/>
      <c r="I52" s="15"/>
      <c r="J52" s="15"/>
      <c r="K52" s="47"/>
      <c r="L52" s="47"/>
      <c r="M52" s="47"/>
      <c r="N52" s="47"/>
    </row>
    <row r="53" spans="1:14">
      <c r="A53" s="49"/>
      <c r="B53" s="15"/>
      <c r="C53" s="15"/>
      <c r="D53" s="15"/>
      <c r="E53" s="15"/>
      <c r="F53" s="15"/>
      <c r="G53" s="15"/>
      <c r="H53" s="15"/>
      <c r="I53" s="15"/>
      <c r="J53" s="15"/>
      <c r="K53" s="47"/>
      <c r="L53" s="47"/>
      <c r="M53" s="47"/>
      <c r="N53" s="47"/>
    </row>
    <row r="54" spans="1:14">
      <c r="A54" s="49"/>
      <c r="B54" s="15"/>
      <c r="C54" s="15"/>
      <c r="D54" s="15"/>
      <c r="E54" s="15"/>
      <c r="F54" s="15"/>
      <c r="G54" s="15"/>
      <c r="H54" s="15"/>
      <c r="I54" s="15"/>
      <c r="J54" s="15"/>
      <c r="K54" s="47"/>
      <c r="L54" s="47"/>
      <c r="M54" s="47"/>
      <c r="N54" s="47"/>
    </row>
    <row r="55" spans="1:14">
      <c r="A55" s="49"/>
      <c r="B55" s="15"/>
      <c r="C55" s="15"/>
      <c r="D55" s="15"/>
      <c r="E55" s="15"/>
      <c r="F55" s="15"/>
      <c r="G55" s="15"/>
      <c r="H55" s="15"/>
      <c r="I55" s="15"/>
      <c r="J55" s="15"/>
      <c r="K55" s="47"/>
      <c r="L55" s="47"/>
      <c r="M55" s="47"/>
      <c r="N55" s="47"/>
    </row>
    <row r="56" spans="1:14">
      <c r="A56" s="49"/>
      <c r="B56" s="15"/>
      <c r="C56" s="15"/>
      <c r="D56" s="15"/>
      <c r="E56" s="15"/>
      <c r="F56" s="15"/>
      <c r="G56" s="15"/>
      <c r="H56" s="15"/>
      <c r="I56" s="15"/>
      <c r="J56" s="15"/>
      <c r="K56" s="47"/>
      <c r="L56" s="47"/>
      <c r="M56" s="47"/>
      <c r="N56" s="47"/>
    </row>
    <row r="57" spans="1:14">
      <c r="A57" s="49"/>
      <c r="B57" s="15"/>
      <c r="C57" s="15"/>
      <c r="D57" s="15"/>
      <c r="E57" s="15"/>
      <c r="F57" s="15"/>
      <c r="G57" s="15"/>
      <c r="H57" s="15"/>
      <c r="I57" s="15"/>
      <c r="J57" s="15"/>
      <c r="K57" s="47"/>
      <c r="L57" s="47"/>
      <c r="M57" s="47"/>
      <c r="N57" s="47"/>
    </row>
    <row r="58" spans="1:14">
      <c r="A58" s="49"/>
      <c r="B58" s="15"/>
      <c r="C58" s="15"/>
      <c r="D58" s="15"/>
      <c r="E58" s="15"/>
      <c r="F58" s="15"/>
      <c r="G58" s="15"/>
      <c r="H58" s="15"/>
      <c r="I58" s="15"/>
      <c r="J58" s="15"/>
      <c r="K58" s="47"/>
      <c r="L58" s="47"/>
      <c r="M58" s="47"/>
      <c r="N58" s="47"/>
    </row>
    <row r="59" spans="1:14">
      <c r="A59" s="49"/>
      <c r="B59" s="15"/>
      <c r="C59" s="15"/>
      <c r="D59" s="15"/>
      <c r="E59" s="15"/>
      <c r="F59" s="15"/>
      <c r="G59" s="15"/>
      <c r="H59" s="15"/>
      <c r="I59" s="15"/>
      <c r="J59" s="15"/>
      <c r="K59" s="47"/>
      <c r="L59" s="47"/>
      <c r="M59" s="47"/>
      <c r="N59" s="47"/>
    </row>
    <row r="60" spans="1:14">
      <c r="A60" s="49"/>
      <c r="B60" s="15"/>
      <c r="C60" s="15"/>
      <c r="D60" s="15"/>
      <c r="E60" s="15"/>
      <c r="F60" s="15"/>
      <c r="G60" s="15"/>
      <c r="H60" s="15"/>
      <c r="I60" s="15"/>
      <c r="J60" s="15"/>
      <c r="K60" s="47"/>
      <c r="L60" s="47"/>
      <c r="M60" s="47"/>
      <c r="N60" s="47"/>
    </row>
    <row r="61" spans="1:14">
      <c r="A61" s="49"/>
      <c r="B61" s="15"/>
      <c r="C61" s="15"/>
      <c r="D61" s="15"/>
      <c r="E61" s="15"/>
      <c r="F61" s="15"/>
      <c r="G61" s="15"/>
      <c r="H61" s="15"/>
      <c r="I61" s="15"/>
      <c r="J61" s="15"/>
      <c r="K61" s="47"/>
      <c r="L61" s="47"/>
      <c r="M61" s="47"/>
      <c r="N61" s="47"/>
    </row>
    <row r="62" spans="1:14">
      <c r="A62" s="49"/>
      <c r="B62" s="15"/>
      <c r="C62" s="15"/>
      <c r="D62" s="15"/>
      <c r="E62" s="15"/>
      <c r="F62" s="15"/>
      <c r="G62" s="15"/>
      <c r="H62" s="15"/>
      <c r="I62" s="15"/>
      <c r="J62" s="15"/>
      <c r="K62" s="47"/>
      <c r="L62" s="47"/>
      <c r="M62" s="47"/>
      <c r="N62" s="47"/>
    </row>
    <row r="63" spans="1:14">
      <c r="A63" s="49"/>
      <c r="B63" s="15"/>
      <c r="C63" s="15"/>
      <c r="D63" s="15"/>
      <c r="E63" s="15"/>
      <c r="F63" s="15"/>
      <c r="G63" s="15"/>
      <c r="H63" s="15"/>
      <c r="I63" s="15"/>
      <c r="J63" s="15"/>
      <c r="K63" s="47"/>
      <c r="L63" s="47"/>
      <c r="M63" s="47"/>
      <c r="N63" s="47"/>
    </row>
    <row r="64" spans="1:14">
      <c r="A64" s="49"/>
      <c r="B64" s="15"/>
      <c r="C64" s="15"/>
      <c r="D64" s="15"/>
      <c r="E64" s="15"/>
      <c r="F64" s="15"/>
      <c r="G64" s="15"/>
      <c r="H64" s="15"/>
      <c r="I64" s="15"/>
      <c r="J64" s="15"/>
      <c r="K64" s="47"/>
      <c r="L64" s="47"/>
      <c r="M64" s="47"/>
      <c r="N64" s="47"/>
    </row>
    <row r="65" spans="1:14">
      <c r="A65" s="49"/>
      <c r="B65" s="15"/>
      <c r="C65" s="15"/>
      <c r="D65" s="15"/>
      <c r="E65" s="15"/>
      <c r="F65" s="15"/>
      <c r="G65" s="15"/>
      <c r="H65" s="15"/>
      <c r="I65" s="15"/>
      <c r="J65" s="15"/>
      <c r="K65" s="47"/>
      <c r="L65" s="47"/>
      <c r="M65" s="47"/>
      <c r="N65" s="47"/>
    </row>
    <row r="66" spans="1:14">
      <c r="A66" s="49"/>
      <c r="B66" s="15"/>
      <c r="C66" s="15"/>
      <c r="D66" s="15"/>
      <c r="E66" s="15"/>
      <c r="F66" s="15"/>
      <c r="G66" s="15"/>
      <c r="H66" s="15"/>
      <c r="I66" s="15"/>
      <c r="J66" s="15"/>
      <c r="K66" s="47"/>
      <c r="L66" s="47"/>
      <c r="M66" s="47"/>
      <c r="N66" s="47"/>
    </row>
    <row r="67" spans="1:14">
      <c r="A67" s="49"/>
      <c r="B67" s="15"/>
      <c r="C67" s="15"/>
      <c r="D67" s="15"/>
      <c r="E67" s="15"/>
      <c r="F67" s="15"/>
      <c r="G67" s="15"/>
      <c r="H67" s="15"/>
      <c r="I67" s="15"/>
      <c r="J67" s="15"/>
      <c r="K67" s="47"/>
      <c r="L67" s="47"/>
      <c r="M67" s="47"/>
      <c r="N67" s="47"/>
    </row>
    <row r="68" spans="1:14">
      <c r="A68" s="49"/>
      <c r="B68" s="15"/>
      <c r="C68" s="15"/>
      <c r="D68" s="15"/>
      <c r="E68" s="15"/>
      <c r="F68" s="15"/>
      <c r="G68" s="15"/>
      <c r="H68" s="15"/>
      <c r="I68" s="15"/>
      <c r="J68" s="15"/>
      <c r="K68" s="10"/>
      <c r="L68" s="10"/>
      <c r="M68" s="10"/>
      <c r="N68" s="10"/>
    </row>
    <row r="69" spans="1:14">
      <c r="A69" s="49"/>
      <c r="B69" s="15"/>
      <c r="C69" s="15"/>
      <c r="D69" s="15"/>
      <c r="E69" s="15"/>
      <c r="F69" s="15"/>
      <c r="G69" s="15"/>
      <c r="H69" s="15"/>
      <c r="I69" s="15"/>
      <c r="J69" s="15"/>
      <c r="K69" s="10"/>
      <c r="L69" s="10"/>
      <c r="M69" s="10"/>
      <c r="N69" s="10"/>
    </row>
    <row r="70" spans="1:14">
      <c r="A70" s="49"/>
      <c r="B70" s="15"/>
      <c r="C70" s="15"/>
      <c r="D70" s="15"/>
      <c r="E70" s="15"/>
      <c r="F70" s="15"/>
      <c r="G70" s="15"/>
      <c r="H70" s="15"/>
      <c r="I70" s="15"/>
      <c r="J70" s="15"/>
      <c r="K70" s="10"/>
      <c r="L70" s="10"/>
      <c r="M70" s="10"/>
      <c r="N70" s="10"/>
    </row>
    <row r="71" spans="1:14">
      <c r="A71" s="49"/>
      <c r="B71" s="15"/>
      <c r="C71" s="15"/>
      <c r="D71" s="15"/>
      <c r="E71" s="15"/>
      <c r="F71" s="15"/>
      <c r="G71" s="15"/>
      <c r="H71" s="15"/>
      <c r="I71" s="15"/>
      <c r="J71" s="15"/>
      <c r="K71" s="10"/>
      <c r="L71" s="10"/>
      <c r="M71" s="10"/>
      <c r="N71" s="10"/>
    </row>
    <row r="72" spans="1:14">
      <c r="A72" s="49"/>
      <c r="B72" s="15"/>
      <c r="C72" s="15"/>
      <c r="D72" s="15"/>
      <c r="E72" s="15"/>
      <c r="F72" s="15"/>
      <c r="G72" s="15"/>
      <c r="H72" s="15"/>
      <c r="I72" s="15"/>
      <c r="J72" s="15"/>
      <c r="K72" s="10"/>
      <c r="L72" s="10"/>
      <c r="M72" s="10"/>
      <c r="N72" s="10"/>
    </row>
    <row r="73" spans="1:14">
      <c r="A73" s="49"/>
      <c r="B73" s="15"/>
      <c r="C73" s="15"/>
      <c r="D73" s="15"/>
      <c r="E73" s="15"/>
      <c r="F73" s="15"/>
      <c r="G73" s="15"/>
      <c r="H73" s="15"/>
      <c r="I73" s="15"/>
      <c r="J73" s="15"/>
      <c r="K73" s="10"/>
      <c r="L73" s="10"/>
      <c r="M73" s="10"/>
      <c r="N73" s="10"/>
    </row>
    <row r="74" spans="1:14">
      <c r="A74" s="49"/>
      <c r="B74" s="15"/>
      <c r="C74" s="15"/>
      <c r="D74" s="15"/>
      <c r="E74" s="15"/>
      <c r="F74" s="15"/>
      <c r="G74" s="15"/>
      <c r="H74" s="15"/>
      <c r="I74" s="15"/>
      <c r="J74" s="15"/>
      <c r="K74" s="10"/>
      <c r="L74" s="10"/>
      <c r="M74" s="10"/>
      <c r="N74" s="10"/>
    </row>
    <row r="75" spans="1:14">
      <c r="A75" s="49"/>
      <c r="B75" s="15"/>
      <c r="C75" s="15"/>
      <c r="D75" s="15"/>
      <c r="E75" s="15"/>
      <c r="F75" s="15"/>
      <c r="G75" s="15"/>
      <c r="H75" s="15"/>
      <c r="I75" s="15"/>
      <c r="J75" s="15"/>
      <c r="K75" s="10"/>
      <c r="L75" s="10"/>
      <c r="M75" s="10"/>
      <c r="N75" s="10"/>
    </row>
    <row r="76" spans="1:14">
      <c r="A76" s="49"/>
      <c r="B76" s="15"/>
      <c r="C76" s="15"/>
      <c r="D76" s="15"/>
      <c r="E76" s="15"/>
      <c r="F76" s="15"/>
      <c r="G76" s="15"/>
      <c r="H76" s="15"/>
      <c r="I76" s="15"/>
      <c r="J76" s="15"/>
      <c r="K76" s="10"/>
      <c r="L76" s="10"/>
      <c r="M76" s="10"/>
      <c r="N76" s="10"/>
    </row>
    <row r="77" spans="1:14">
      <c r="A77" s="49"/>
      <c r="B77" s="15"/>
      <c r="C77" s="15"/>
      <c r="D77" s="15"/>
      <c r="E77" s="15"/>
      <c r="F77" s="15"/>
      <c r="G77" s="15"/>
      <c r="H77" s="15"/>
      <c r="I77" s="15"/>
      <c r="J77" s="15"/>
      <c r="K77" s="10"/>
      <c r="L77" s="10"/>
      <c r="M77" s="10"/>
      <c r="N77" s="10"/>
    </row>
    <row r="78" spans="1:14">
      <c r="A78" s="49"/>
      <c r="B78" s="15"/>
      <c r="C78" s="15"/>
      <c r="D78" s="15"/>
      <c r="E78" s="15"/>
      <c r="F78" s="15"/>
      <c r="G78" s="15"/>
      <c r="H78" s="15"/>
      <c r="I78" s="15"/>
      <c r="J78" s="15"/>
      <c r="K78" s="10"/>
      <c r="L78" s="10"/>
      <c r="M78" s="10"/>
      <c r="N78" s="10"/>
    </row>
    <row r="79" spans="1:14">
      <c r="A79" s="49"/>
      <c r="B79" s="15"/>
      <c r="C79" s="15"/>
      <c r="D79" s="15"/>
      <c r="E79" s="15"/>
      <c r="F79" s="15"/>
      <c r="G79" s="15"/>
      <c r="H79" s="15"/>
      <c r="I79" s="15"/>
      <c r="J79" s="15"/>
      <c r="K79" s="10"/>
      <c r="L79" s="10"/>
      <c r="M79" s="10"/>
      <c r="N79" s="10"/>
    </row>
    <row r="80" spans="1:14">
      <c r="A80" s="49"/>
      <c r="B80" s="15"/>
      <c r="C80" s="15"/>
      <c r="D80" s="15"/>
      <c r="E80" s="15"/>
      <c r="F80" s="15"/>
      <c r="G80" s="15"/>
      <c r="H80" s="15"/>
      <c r="I80" s="15"/>
      <c r="J80" s="15"/>
      <c r="K80" s="10"/>
      <c r="L80" s="10"/>
      <c r="M80" s="10"/>
      <c r="N80" s="10"/>
    </row>
    <row r="81" spans="1:14">
      <c r="A81" s="49"/>
      <c r="B81" s="15"/>
      <c r="C81" s="15"/>
      <c r="D81" s="15"/>
      <c r="E81" s="15"/>
      <c r="F81" s="15"/>
      <c r="G81" s="15"/>
      <c r="H81" s="15"/>
      <c r="I81" s="15"/>
      <c r="J81" s="15"/>
      <c r="K81" s="10"/>
      <c r="L81" s="10"/>
      <c r="M81" s="10"/>
      <c r="N81" s="10"/>
    </row>
    <row r="82" spans="1:14">
      <c r="A82" s="49"/>
      <c r="B82" s="15"/>
      <c r="C82" s="15"/>
      <c r="D82" s="15"/>
      <c r="E82" s="15"/>
      <c r="F82" s="15"/>
      <c r="G82" s="15"/>
      <c r="H82" s="15"/>
      <c r="I82" s="15"/>
      <c r="J82" s="15"/>
      <c r="K82" s="10"/>
      <c r="L82" s="10"/>
      <c r="M82" s="10"/>
      <c r="N82" s="10"/>
    </row>
    <row r="83" spans="1:14">
      <c r="A83" s="49"/>
      <c r="B83" s="15"/>
      <c r="C83" s="15"/>
      <c r="D83" s="15"/>
      <c r="E83" s="15"/>
      <c r="F83" s="15"/>
      <c r="G83" s="15"/>
      <c r="H83" s="15"/>
      <c r="I83" s="15"/>
      <c r="J83" s="15"/>
      <c r="K83" s="10"/>
      <c r="L83" s="10"/>
      <c r="M83" s="10"/>
      <c r="N83" s="10"/>
    </row>
    <row r="84" spans="1:14">
      <c r="A84" s="49"/>
      <c r="B84" s="15"/>
      <c r="C84" s="15"/>
      <c r="D84" s="15"/>
      <c r="E84" s="15"/>
      <c r="F84" s="15"/>
      <c r="G84" s="15"/>
      <c r="H84" s="15"/>
      <c r="I84" s="15"/>
      <c r="J84" s="15"/>
      <c r="K84" s="10"/>
      <c r="L84" s="10"/>
      <c r="M84" s="10"/>
      <c r="N84" s="10"/>
    </row>
    <row r="85" spans="1:14">
      <c r="A85" s="49"/>
      <c r="B85" s="15"/>
      <c r="C85" s="15"/>
      <c r="D85" s="15"/>
      <c r="E85" s="15"/>
      <c r="F85" s="15"/>
      <c r="G85" s="15"/>
      <c r="H85" s="15"/>
      <c r="I85" s="15"/>
      <c r="J85" s="15"/>
      <c r="K85" s="10"/>
      <c r="L85" s="10"/>
      <c r="M85" s="10"/>
      <c r="N85" s="10"/>
    </row>
    <row r="86" spans="1:14">
      <c r="A86" s="49"/>
      <c r="B86" s="15"/>
      <c r="C86" s="15"/>
      <c r="D86" s="15"/>
      <c r="E86" s="15"/>
      <c r="F86" s="15"/>
      <c r="G86" s="15"/>
      <c r="H86" s="15"/>
      <c r="I86" s="15"/>
      <c r="J86" s="15"/>
      <c r="K86" s="10"/>
      <c r="L86" s="10"/>
      <c r="M86" s="10"/>
      <c r="N86" s="10"/>
    </row>
    <row r="87" spans="1:14">
      <c r="A87" s="49"/>
      <c r="B87" s="15"/>
      <c r="C87" s="15"/>
      <c r="D87" s="15"/>
      <c r="E87" s="15"/>
      <c r="F87" s="15"/>
      <c r="G87" s="15"/>
      <c r="H87" s="15"/>
      <c r="I87" s="15"/>
      <c r="J87" s="15"/>
      <c r="K87" s="10"/>
      <c r="L87" s="10"/>
      <c r="M87" s="10"/>
      <c r="N87" s="10"/>
    </row>
    <row r="88" spans="1:14">
      <c r="A88" s="49"/>
      <c r="B88" s="15"/>
      <c r="C88" s="15"/>
      <c r="D88" s="15"/>
      <c r="E88" s="15"/>
      <c r="F88" s="15"/>
      <c r="G88" s="15"/>
      <c r="H88" s="15"/>
      <c r="I88" s="15"/>
      <c r="J88" s="15"/>
      <c r="K88" s="10"/>
      <c r="L88" s="10"/>
      <c r="M88" s="10"/>
      <c r="N88" s="10"/>
    </row>
    <row r="89" spans="1:14">
      <c r="A89" s="49"/>
      <c r="B89" s="15"/>
      <c r="C89" s="15"/>
      <c r="D89" s="15"/>
      <c r="E89" s="15"/>
      <c r="F89" s="15"/>
      <c r="G89" s="15"/>
      <c r="H89" s="15"/>
      <c r="I89" s="15"/>
      <c r="J89" s="15"/>
      <c r="K89" s="10"/>
      <c r="L89" s="10"/>
      <c r="M89" s="10"/>
      <c r="N89" s="10"/>
    </row>
    <row r="90" spans="1:14">
      <c r="A90" s="49"/>
      <c r="B90" s="15"/>
      <c r="C90" s="15"/>
      <c r="D90" s="15"/>
      <c r="E90" s="15"/>
      <c r="F90" s="15"/>
      <c r="G90" s="15"/>
      <c r="H90" s="15"/>
      <c r="I90" s="15"/>
      <c r="J90" s="15"/>
      <c r="K90" s="10"/>
      <c r="L90" s="10"/>
      <c r="M90" s="10"/>
      <c r="N90" s="10"/>
    </row>
    <row r="91" spans="1:14">
      <c r="A91" s="49"/>
      <c r="B91" s="15"/>
      <c r="C91" s="15"/>
      <c r="D91" s="15"/>
      <c r="E91" s="15"/>
      <c r="F91" s="15"/>
      <c r="G91" s="15"/>
      <c r="H91" s="15"/>
      <c r="I91" s="15"/>
      <c r="J91" s="15"/>
      <c r="K91" s="10"/>
      <c r="L91" s="10"/>
      <c r="M91" s="10"/>
      <c r="N91" s="10"/>
    </row>
    <row r="92" spans="1:14">
      <c r="A92" s="49"/>
      <c r="B92" s="15"/>
      <c r="C92" s="15"/>
      <c r="D92" s="15"/>
      <c r="E92" s="15"/>
      <c r="F92" s="15"/>
      <c r="G92" s="15"/>
      <c r="H92" s="15"/>
      <c r="I92" s="15"/>
      <c r="J92" s="15"/>
      <c r="K92" s="10"/>
      <c r="L92" s="10"/>
      <c r="M92" s="10"/>
      <c r="N92" s="10"/>
    </row>
    <row r="93" spans="1:14">
      <c r="A93" s="49"/>
      <c r="B93" s="15"/>
      <c r="C93" s="15"/>
      <c r="D93" s="15"/>
      <c r="E93" s="15"/>
      <c r="F93" s="15"/>
      <c r="G93" s="15"/>
      <c r="H93" s="15"/>
      <c r="I93" s="15"/>
      <c r="J93" s="15"/>
      <c r="K93" s="10"/>
      <c r="L93" s="10"/>
      <c r="M93" s="10"/>
      <c r="N93" s="10"/>
    </row>
    <row r="94" spans="1:14">
      <c r="A94" s="49"/>
      <c r="B94" s="15"/>
      <c r="C94" s="15"/>
      <c r="D94" s="15"/>
      <c r="E94" s="15"/>
      <c r="F94" s="15"/>
      <c r="G94" s="15"/>
      <c r="H94" s="15"/>
      <c r="I94" s="15"/>
      <c r="J94" s="15"/>
      <c r="K94" s="10"/>
      <c r="L94" s="10"/>
      <c r="M94" s="10"/>
      <c r="N94" s="10"/>
    </row>
    <row r="95" spans="1:14">
      <c r="A95" s="49"/>
      <c r="B95" s="15"/>
      <c r="C95" s="15"/>
      <c r="D95" s="15"/>
      <c r="E95" s="15"/>
      <c r="F95" s="15"/>
      <c r="G95" s="15"/>
      <c r="H95" s="15"/>
      <c r="I95" s="15"/>
      <c r="J95" s="15"/>
      <c r="K95" s="10"/>
      <c r="L95" s="10"/>
      <c r="M95" s="10"/>
      <c r="N95" s="10"/>
    </row>
    <row r="96" spans="1:14">
      <c r="A96" s="49"/>
      <c r="B96" s="15"/>
      <c r="C96" s="15"/>
      <c r="D96" s="15"/>
      <c r="E96" s="15"/>
      <c r="F96" s="15"/>
      <c r="G96" s="15"/>
      <c r="H96" s="15"/>
      <c r="I96" s="15"/>
      <c r="J96" s="15"/>
      <c r="K96" s="10"/>
      <c r="L96" s="10"/>
      <c r="M96" s="10"/>
      <c r="N96" s="10"/>
    </row>
    <row r="97" spans="1:14">
      <c r="A97" s="49"/>
      <c r="B97" s="15"/>
      <c r="C97" s="15"/>
      <c r="D97" s="15"/>
      <c r="E97" s="15"/>
      <c r="F97" s="15"/>
      <c r="G97" s="15"/>
      <c r="H97" s="15"/>
      <c r="I97" s="15"/>
      <c r="J97" s="15"/>
      <c r="K97" s="10"/>
      <c r="L97" s="10"/>
      <c r="M97" s="10"/>
      <c r="N97" s="10"/>
    </row>
    <row r="98" spans="1:14">
      <c r="A98" s="49"/>
      <c r="B98" s="15"/>
      <c r="C98" s="15"/>
      <c r="D98" s="15"/>
      <c r="E98" s="15"/>
      <c r="F98" s="15"/>
      <c r="G98" s="15"/>
      <c r="H98" s="15"/>
      <c r="I98" s="15"/>
      <c r="J98" s="15"/>
      <c r="K98" s="10"/>
      <c r="L98" s="10"/>
      <c r="M98" s="10"/>
      <c r="N98" s="10"/>
    </row>
    <row r="99" spans="1:14">
      <c r="A99" s="49"/>
      <c r="B99" s="15"/>
      <c r="C99" s="15"/>
      <c r="D99" s="15"/>
      <c r="E99" s="15"/>
      <c r="F99" s="15"/>
      <c r="G99" s="15"/>
      <c r="H99" s="15"/>
      <c r="I99" s="15"/>
      <c r="J99" s="15"/>
      <c r="K99" s="10"/>
      <c r="L99" s="10"/>
      <c r="M99" s="10"/>
      <c r="N99" s="10"/>
    </row>
    <row r="100" spans="1:14">
      <c r="A100" s="49"/>
      <c r="B100" s="15"/>
      <c r="C100" s="15"/>
      <c r="D100" s="15"/>
      <c r="E100" s="15"/>
      <c r="F100" s="15"/>
      <c r="G100" s="15"/>
      <c r="H100" s="15"/>
      <c r="I100" s="15"/>
      <c r="J100" s="15"/>
      <c r="K100" s="10"/>
      <c r="L100" s="10"/>
      <c r="M100" s="10"/>
      <c r="N100" s="10"/>
    </row>
    <row r="101" spans="1:14">
      <c r="A101" s="49"/>
      <c r="B101" s="15"/>
      <c r="C101" s="15"/>
      <c r="D101" s="15"/>
      <c r="E101" s="15"/>
      <c r="F101" s="15"/>
      <c r="G101" s="15"/>
      <c r="H101" s="15"/>
      <c r="I101" s="15"/>
      <c r="J101" s="15"/>
      <c r="K101" s="10"/>
      <c r="L101" s="10"/>
      <c r="M101" s="10"/>
      <c r="N101" s="10"/>
    </row>
    <row r="102" spans="1:14">
      <c r="A102" s="49"/>
      <c r="B102" s="15"/>
      <c r="C102" s="15"/>
      <c r="D102" s="15"/>
      <c r="E102" s="15"/>
      <c r="F102" s="15"/>
      <c r="G102" s="15"/>
      <c r="H102" s="15"/>
      <c r="I102" s="15"/>
      <c r="J102" s="15"/>
      <c r="K102" s="10"/>
      <c r="L102" s="10"/>
      <c r="M102" s="10"/>
      <c r="N102" s="10"/>
    </row>
    <row r="103" spans="1:14">
      <c r="A103" s="49"/>
      <c r="B103" s="15"/>
      <c r="C103" s="15"/>
      <c r="D103" s="15"/>
      <c r="E103" s="15"/>
      <c r="F103" s="15"/>
      <c r="G103" s="15"/>
      <c r="H103" s="15"/>
      <c r="I103" s="15"/>
      <c r="J103" s="15"/>
      <c r="K103" s="10"/>
      <c r="L103" s="10"/>
      <c r="M103" s="10"/>
      <c r="N103" s="10"/>
    </row>
    <row r="104" spans="1:14">
      <c r="A104" s="49"/>
      <c r="B104" s="15"/>
      <c r="C104" s="15"/>
      <c r="D104" s="15"/>
      <c r="E104" s="15"/>
      <c r="F104" s="15"/>
      <c r="G104" s="15"/>
      <c r="H104" s="15"/>
      <c r="I104" s="15"/>
      <c r="J104" s="15"/>
      <c r="K104" s="10"/>
      <c r="L104" s="10"/>
      <c r="M104" s="10"/>
      <c r="N104" s="10"/>
    </row>
    <row r="105" spans="1:14">
      <c r="A105" s="49"/>
      <c r="B105" s="15"/>
      <c r="C105" s="15"/>
      <c r="D105" s="15"/>
      <c r="E105" s="15"/>
      <c r="F105" s="15"/>
      <c r="G105" s="15"/>
      <c r="H105" s="15"/>
      <c r="I105" s="15"/>
      <c r="J105" s="15"/>
      <c r="K105" s="10"/>
      <c r="L105" s="10"/>
      <c r="M105" s="10"/>
      <c r="N105" s="10"/>
    </row>
    <row r="106" spans="1:14">
      <c r="A106" s="49"/>
      <c r="B106" s="15"/>
      <c r="C106" s="15"/>
      <c r="D106" s="15"/>
      <c r="E106" s="15"/>
      <c r="F106" s="15"/>
      <c r="G106" s="15"/>
      <c r="H106" s="15"/>
      <c r="I106" s="15"/>
      <c r="J106" s="15"/>
      <c r="K106" s="10"/>
      <c r="L106" s="10"/>
      <c r="M106" s="10"/>
      <c r="N106" s="10"/>
    </row>
    <row r="107" spans="1:14">
      <c r="A107" s="49"/>
      <c r="B107" s="15"/>
      <c r="C107" s="15"/>
      <c r="D107" s="15"/>
      <c r="E107" s="15"/>
      <c r="F107" s="15"/>
      <c r="G107" s="15"/>
      <c r="H107" s="15"/>
      <c r="I107" s="15"/>
      <c r="J107" s="15"/>
      <c r="K107" s="10"/>
      <c r="L107" s="10"/>
      <c r="M107" s="10"/>
      <c r="N107" s="10"/>
    </row>
    <row r="108" spans="1:14">
      <c r="A108" s="49"/>
      <c r="B108" s="15"/>
      <c r="C108" s="15"/>
      <c r="D108" s="15"/>
      <c r="E108" s="15"/>
      <c r="F108" s="15"/>
      <c r="G108" s="15"/>
      <c r="H108" s="15"/>
      <c r="I108" s="15"/>
      <c r="J108" s="15"/>
      <c r="K108" s="10"/>
      <c r="L108" s="10"/>
      <c r="M108" s="10"/>
      <c r="N108" s="10"/>
    </row>
    <row r="109" spans="1:14">
      <c r="A109" s="49"/>
      <c r="B109" s="15"/>
      <c r="C109" s="15"/>
      <c r="D109" s="15"/>
      <c r="E109" s="15"/>
      <c r="F109" s="15"/>
      <c r="G109" s="15"/>
      <c r="H109" s="15"/>
      <c r="I109" s="15"/>
      <c r="J109" s="15"/>
      <c r="K109" s="10"/>
      <c r="L109" s="10"/>
      <c r="M109" s="10"/>
      <c r="N109" s="10"/>
    </row>
    <row r="110" spans="1:14">
      <c r="A110" s="49"/>
      <c r="B110" s="15"/>
      <c r="C110" s="15"/>
      <c r="D110" s="15"/>
      <c r="E110" s="15"/>
      <c r="F110" s="15"/>
      <c r="G110" s="15"/>
      <c r="H110" s="15"/>
      <c r="I110" s="15"/>
      <c r="J110" s="15"/>
      <c r="K110" s="10"/>
      <c r="L110" s="10"/>
      <c r="M110" s="10"/>
      <c r="N110" s="10"/>
    </row>
    <row r="111" spans="1:14">
      <c r="A111" s="49"/>
      <c r="B111" s="15"/>
      <c r="C111" s="15"/>
      <c r="D111" s="15"/>
      <c r="E111" s="15"/>
      <c r="F111" s="15"/>
      <c r="G111" s="15"/>
      <c r="H111" s="15"/>
      <c r="I111" s="15"/>
      <c r="J111" s="15"/>
      <c r="K111" s="10"/>
      <c r="L111" s="10"/>
      <c r="M111" s="10"/>
      <c r="N111" s="10"/>
    </row>
    <row r="112" spans="1:14">
      <c r="A112" s="49"/>
      <c r="B112" s="15"/>
      <c r="C112" s="15"/>
      <c r="D112" s="15"/>
      <c r="E112" s="15"/>
      <c r="F112" s="15"/>
      <c r="G112" s="15"/>
      <c r="H112" s="15"/>
      <c r="I112" s="15"/>
      <c r="J112" s="15"/>
      <c r="K112" s="10"/>
      <c r="L112" s="10"/>
      <c r="M112" s="10"/>
      <c r="N112" s="10"/>
    </row>
    <row r="113" spans="1:14">
      <c r="A113" s="49"/>
      <c r="B113" s="15"/>
      <c r="C113" s="15"/>
      <c r="D113" s="15"/>
      <c r="E113" s="15"/>
      <c r="F113" s="15"/>
      <c r="G113" s="15"/>
      <c r="H113" s="15"/>
      <c r="I113" s="15"/>
      <c r="J113" s="15"/>
      <c r="K113" s="10"/>
      <c r="L113" s="10"/>
      <c r="M113" s="10"/>
      <c r="N113" s="10"/>
    </row>
    <row r="114" spans="1:14">
      <c r="A114" s="49"/>
      <c r="B114" s="15"/>
      <c r="C114" s="15"/>
      <c r="D114" s="15"/>
      <c r="E114" s="15"/>
      <c r="F114" s="15"/>
      <c r="G114" s="15"/>
      <c r="H114" s="15"/>
      <c r="I114" s="15"/>
      <c r="J114" s="15"/>
      <c r="K114" s="10"/>
      <c r="L114" s="10"/>
      <c r="M114" s="10"/>
      <c r="N114" s="10"/>
    </row>
    <row r="115" spans="1:14">
      <c r="A115" s="49"/>
      <c r="B115" s="15"/>
      <c r="C115" s="15"/>
      <c r="D115" s="15"/>
      <c r="E115" s="15"/>
      <c r="F115" s="15"/>
      <c r="G115" s="15"/>
      <c r="H115" s="15"/>
      <c r="I115" s="15"/>
      <c r="J115" s="15"/>
      <c r="K115" s="10"/>
      <c r="L115" s="10"/>
      <c r="M115" s="10"/>
      <c r="N115" s="10"/>
    </row>
    <row r="116" spans="1:14">
      <c r="A116" s="49"/>
      <c r="B116" s="15"/>
      <c r="C116" s="15"/>
      <c r="D116" s="15"/>
      <c r="E116" s="15"/>
      <c r="F116" s="15"/>
      <c r="G116" s="15"/>
      <c r="H116" s="15"/>
      <c r="I116" s="15"/>
      <c r="J116" s="15"/>
      <c r="K116" s="10"/>
      <c r="L116" s="10"/>
      <c r="M116" s="10"/>
      <c r="N116" s="10"/>
    </row>
    <row r="117" spans="1:14">
      <c r="A117" s="49"/>
      <c r="B117" s="15"/>
      <c r="C117" s="15"/>
      <c r="D117" s="15"/>
      <c r="E117" s="15"/>
      <c r="F117" s="15"/>
      <c r="G117" s="15"/>
      <c r="H117" s="15"/>
      <c r="I117" s="15"/>
      <c r="J117" s="15"/>
      <c r="K117" s="10"/>
      <c r="L117" s="10"/>
      <c r="M117" s="10"/>
      <c r="N117" s="10"/>
    </row>
    <row r="118" spans="1:14">
      <c r="A118" s="49"/>
      <c r="B118" s="15"/>
      <c r="C118" s="15"/>
      <c r="D118" s="15"/>
      <c r="E118" s="15"/>
      <c r="F118" s="15"/>
      <c r="G118" s="15"/>
      <c r="H118" s="15"/>
      <c r="I118" s="15"/>
      <c r="J118" s="15"/>
      <c r="K118" s="10"/>
      <c r="L118" s="10"/>
      <c r="M118" s="10"/>
      <c r="N118" s="10"/>
    </row>
    <row r="119" spans="1:14">
      <c r="A119" s="49"/>
      <c r="B119" s="15"/>
      <c r="C119" s="15"/>
      <c r="D119" s="15"/>
      <c r="E119" s="15"/>
      <c r="F119" s="15"/>
      <c r="G119" s="15"/>
      <c r="H119" s="15"/>
      <c r="I119" s="15"/>
      <c r="J119" s="15"/>
      <c r="K119" s="10"/>
      <c r="L119" s="10"/>
      <c r="M119" s="10"/>
      <c r="N119" s="10"/>
    </row>
    <row r="120" spans="1:14">
      <c r="A120" s="49"/>
      <c r="B120" s="15"/>
      <c r="C120" s="15"/>
      <c r="D120" s="15"/>
      <c r="E120" s="15"/>
      <c r="F120" s="15"/>
      <c r="G120" s="15"/>
      <c r="H120" s="15"/>
      <c r="I120" s="15"/>
      <c r="J120" s="15"/>
      <c r="K120" s="10"/>
      <c r="L120" s="10"/>
      <c r="M120" s="10"/>
      <c r="N120" s="10"/>
    </row>
    <row r="121" spans="1:14">
      <c r="A121" s="49"/>
      <c r="B121" s="15"/>
      <c r="C121" s="15"/>
      <c r="D121" s="15"/>
      <c r="E121" s="15"/>
      <c r="F121" s="15"/>
      <c r="G121" s="15"/>
      <c r="H121" s="15"/>
      <c r="I121" s="15"/>
      <c r="J121" s="15"/>
      <c r="K121" s="10"/>
      <c r="L121" s="10"/>
      <c r="M121" s="10"/>
      <c r="N121" s="10"/>
    </row>
    <row r="122" spans="1:14">
      <c r="A122" s="49"/>
      <c r="B122" s="15"/>
      <c r="C122" s="15"/>
      <c r="D122" s="15"/>
      <c r="E122" s="15"/>
      <c r="F122" s="15"/>
      <c r="G122" s="15"/>
      <c r="H122" s="15"/>
      <c r="I122" s="15"/>
      <c r="J122" s="15"/>
      <c r="K122" s="10"/>
      <c r="L122" s="10"/>
      <c r="M122" s="10"/>
      <c r="N122" s="10"/>
    </row>
    <row r="123" spans="1:14">
      <c r="A123" s="49"/>
      <c r="B123" s="15"/>
      <c r="C123" s="15"/>
      <c r="D123" s="15"/>
      <c r="E123" s="15"/>
      <c r="F123" s="15"/>
      <c r="G123" s="15"/>
      <c r="H123" s="15"/>
      <c r="I123" s="15"/>
      <c r="J123" s="15"/>
      <c r="K123" s="10"/>
      <c r="L123" s="10"/>
      <c r="M123" s="10"/>
      <c r="N123" s="10"/>
    </row>
    <row r="124" spans="1:14">
      <c r="A124" s="49"/>
      <c r="B124" s="15"/>
      <c r="C124" s="15"/>
      <c r="D124" s="15"/>
      <c r="E124" s="15"/>
      <c r="F124" s="15"/>
      <c r="G124" s="15"/>
      <c r="H124" s="15"/>
      <c r="I124" s="15"/>
      <c r="J124" s="15"/>
      <c r="K124" s="10"/>
      <c r="L124" s="10"/>
      <c r="M124" s="10"/>
      <c r="N124" s="10"/>
    </row>
    <row r="125" spans="1:14">
      <c r="A125" s="49"/>
      <c r="B125" s="15"/>
      <c r="C125" s="15"/>
      <c r="D125" s="15"/>
      <c r="E125" s="15"/>
      <c r="F125" s="15"/>
      <c r="G125" s="15"/>
      <c r="H125" s="15"/>
      <c r="I125" s="15"/>
      <c r="J125" s="15"/>
      <c r="K125" s="10"/>
      <c r="L125" s="10"/>
      <c r="M125" s="10"/>
      <c r="N125" s="10"/>
    </row>
    <row r="126" spans="1:14">
      <c r="A126" s="49"/>
      <c r="B126" s="15"/>
      <c r="C126" s="15"/>
      <c r="D126" s="15"/>
      <c r="E126" s="15"/>
      <c r="F126" s="15"/>
      <c r="G126" s="15"/>
      <c r="H126" s="15"/>
      <c r="I126" s="15"/>
      <c r="J126" s="15"/>
      <c r="K126" s="10"/>
      <c r="L126" s="10"/>
      <c r="M126" s="10"/>
      <c r="N126" s="10"/>
    </row>
    <row r="127" spans="1:14">
      <c r="A127" s="49"/>
      <c r="B127" s="15"/>
      <c r="C127" s="15"/>
      <c r="D127" s="15"/>
      <c r="E127" s="15"/>
      <c r="F127" s="15"/>
      <c r="G127" s="15"/>
      <c r="H127" s="15"/>
      <c r="I127" s="15"/>
      <c r="J127" s="15"/>
      <c r="K127" s="10"/>
      <c r="L127" s="10"/>
      <c r="M127" s="10"/>
      <c r="N127" s="10"/>
    </row>
    <row r="128" spans="1:14">
      <c r="A128" s="49"/>
      <c r="B128" s="15"/>
      <c r="C128" s="15"/>
      <c r="D128" s="15"/>
      <c r="E128" s="15"/>
      <c r="F128" s="15"/>
      <c r="G128" s="15"/>
      <c r="H128" s="15"/>
      <c r="I128" s="15"/>
      <c r="J128" s="15"/>
      <c r="K128" s="10"/>
      <c r="L128" s="10"/>
      <c r="M128" s="10"/>
      <c r="N128" s="10"/>
    </row>
    <row r="129" spans="1:14">
      <c r="A129" s="49"/>
      <c r="B129" s="15"/>
      <c r="C129" s="15"/>
      <c r="D129" s="15"/>
      <c r="E129" s="15"/>
      <c r="F129" s="15"/>
      <c r="G129" s="15"/>
      <c r="H129" s="15"/>
      <c r="I129" s="15"/>
      <c r="J129" s="15"/>
      <c r="K129" s="10"/>
      <c r="L129" s="10"/>
      <c r="M129" s="10"/>
      <c r="N129" s="10"/>
    </row>
    <row r="130" spans="1:14">
      <c r="A130" s="49"/>
      <c r="B130" s="15"/>
      <c r="C130" s="15"/>
      <c r="D130" s="15"/>
      <c r="E130" s="15"/>
      <c r="F130" s="15"/>
      <c r="G130" s="15"/>
      <c r="H130" s="15"/>
      <c r="I130" s="15"/>
      <c r="J130" s="15"/>
      <c r="K130" s="10"/>
      <c r="L130" s="10"/>
      <c r="M130" s="10"/>
      <c r="N130" s="10"/>
    </row>
  </sheetData>
  <mergeCells count="14">
    <mergeCell ref="N4:N5"/>
    <mergeCell ref="A1:N1"/>
    <mergeCell ref="A32:N32"/>
    <mergeCell ref="A6:B6"/>
    <mergeCell ref="B4:B5"/>
    <mergeCell ref="K4:M4"/>
    <mergeCell ref="A4:A5"/>
    <mergeCell ref="A3:B3"/>
    <mergeCell ref="I4:I5"/>
    <mergeCell ref="J4:J5"/>
    <mergeCell ref="C4:C5"/>
    <mergeCell ref="D4:D5"/>
    <mergeCell ref="E4:G4"/>
    <mergeCell ref="H4:H5"/>
  </mergeCells>
  <phoneticPr fontId="2" type="noConversion"/>
  <conditionalFormatting sqref="B3:G3 I3:J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2"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Zeros="0" workbookViewId="0">
      <selection activeCell="K29" sqref="K29"/>
    </sheetView>
  </sheetViews>
  <sheetFormatPr defaultColWidth="9.1640625" defaultRowHeight="12.75" customHeight="1"/>
  <cols>
    <col min="1" max="1" width="13" style="21" customWidth="1"/>
    <col min="2" max="2" width="30.6640625" style="21" customWidth="1"/>
    <col min="3" max="5" width="21.1640625" style="21" customWidth="1"/>
    <col min="6" max="8" width="19.1640625" style="21" hidden="1" customWidth="1"/>
    <col min="9" max="9" width="16.83203125" style="21" customWidth="1"/>
    <col min="10" max="11" width="6.1640625" style="21" customWidth="1"/>
    <col min="12" max="259" width="9.1640625" style="21"/>
    <col min="260" max="260" width="14.1640625" style="21" customWidth="1"/>
    <col min="261" max="261" width="16.83203125" style="21" customWidth="1"/>
    <col min="262" max="264" width="19" style="21" customWidth="1"/>
    <col min="265" max="265" width="16.83203125" style="21" customWidth="1"/>
    <col min="266" max="267" width="6.1640625" style="21" customWidth="1"/>
    <col min="268" max="515" width="9.1640625" style="21"/>
    <col min="516" max="516" width="14.1640625" style="21" customWidth="1"/>
    <col min="517" max="517" width="16.83203125" style="21" customWidth="1"/>
    <col min="518" max="520" width="19" style="21" customWidth="1"/>
    <col min="521" max="521" width="16.83203125" style="21" customWidth="1"/>
    <col min="522" max="523" width="6.1640625" style="21" customWidth="1"/>
    <col min="524" max="771" width="9.1640625" style="21"/>
    <col min="772" max="772" width="14.1640625" style="21" customWidth="1"/>
    <col min="773" max="773" width="16.83203125" style="21" customWidth="1"/>
    <col min="774" max="776" width="19" style="21" customWidth="1"/>
    <col min="777" max="777" width="16.83203125" style="21" customWidth="1"/>
    <col min="778" max="779" width="6.1640625" style="21" customWidth="1"/>
    <col min="780" max="1027" width="9.1640625" style="21"/>
    <col min="1028" max="1028" width="14.1640625" style="21" customWidth="1"/>
    <col min="1029" max="1029" width="16.83203125" style="21" customWidth="1"/>
    <col min="1030" max="1032" width="19" style="21" customWidth="1"/>
    <col min="1033" max="1033" width="16.83203125" style="21" customWidth="1"/>
    <col min="1034" max="1035" width="6.1640625" style="21" customWidth="1"/>
    <col min="1036" max="1283" width="9.1640625" style="21"/>
    <col min="1284" max="1284" width="14.1640625" style="21" customWidth="1"/>
    <col min="1285" max="1285" width="16.83203125" style="21" customWidth="1"/>
    <col min="1286" max="1288" width="19" style="21" customWidth="1"/>
    <col min="1289" max="1289" width="16.83203125" style="21" customWidth="1"/>
    <col min="1290" max="1291" width="6.1640625" style="21" customWidth="1"/>
    <col min="1292" max="1539" width="9.1640625" style="21"/>
    <col min="1540" max="1540" width="14.1640625" style="21" customWidth="1"/>
    <col min="1541" max="1541" width="16.83203125" style="21" customWidth="1"/>
    <col min="1542" max="1544" width="19" style="21" customWidth="1"/>
    <col min="1545" max="1545" width="16.83203125" style="21" customWidth="1"/>
    <col min="1546" max="1547" width="6.1640625" style="21" customWidth="1"/>
    <col min="1548" max="1795" width="9.1640625" style="21"/>
    <col min="1796" max="1796" width="14.1640625" style="21" customWidth="1"/>
    <col min="1797" max="1797" width="16.83203125" style="21" customWidth="1"/>
    <col min="1798" max="1800" width="19" style="21" customWidth="1"/>
    <col min="1801" max="1801" width="16.83203125" style="21" customWidth="1"/>
    <col min="1802" max="1803" width="6.1640625" style="21" customWidth="1"/>
    <col min="1804" max="2051" width="9.1640625" style="21"/>
    <col min="2052" max="2052" width="14.1640625" style="21" customWidth="1"/>
    <col min="2053" max="2053" width="16.83203125" style="21" customWidth="1"/>
    <col min="2054" max="2056" width="19" style="21" customWidth="1"/>
    <col min="2057" max="2057" width="16.83203125" style="21" customWidth="1"/>
    <col min="2058" max="2059" width="6.1640625" style="21" customWidth="1"/>
    <col min="2060" max="2307" width="9.1640625" style="21"/>
    <col min="2308" max="2308" width="14.1640625" style="21" customWidth="1"/>
    <col min="2309" max="2309" width="16.83203125" style="21" customWidth="1"/>
    <col min="2310" max="2312" width="19" style="21" customWidth="1"/>
    <col min="2313" max="2313" width="16.83203125" style="21" customWidth="1"/>
    <col min="2314" max="2315" width="6.1640625" style="21" customWidth="1"/>
    <col min="2316" max="2563" width="9.1640625" style="21"/>
    <col min="2564" max="2564" width="14.1640625" style="21" customWidth="1"/>
    <col min="2565" max="2565" width="16.83203125" style="21" customWidth="1"/>
    <col min="2566" max="2568" width="19" style="21" customWidth="1"/>
    <col min="2569" max="2569" width="16.83203125" style="21" customWidth="1"/>
    <col min="2570" max="2571" width="6.1640625" style="21" customWidth="1"/>
    <col min="2572" max="2819" width="9.1640625" style="21"/>
    <col min="2820" max="2820" width="14.1640625" style="21" customWidth="1"/>
    <col min="2821" max="2821" width="16.83203125" style="21" customWidth="1"/>
    <col min="2822" max="2824" width="19" style="21" customWidth="1"/>
    <col min="2825" max="2825" width="16.83203125" style="21" customWidth="1"/>
    <col min="2826" max="2827" width="6.1640625" style="21" customWidth="1"/>
    <col min="2828" max="3075" width="9.1640625" style="21"/>
    <col min="3076" max="3076" width="14.1640625" style="21" customWidth="1"/>
    <col min="3077" max="3077" width="16.83203125" style="21" customWidth="1"/>
    <col min="3078" max="3080" width="19" style="21" customWidth="1"/>
    <col min="3081" max="3081" width="16.83203125" style="21" customWidth="1"/>
    <col min="3082" max="3083" width="6.1640625" style="21" customWidth="1"/>
    <col min="3084" max="3331" width="9.1640625" style="21"/>
    <col min="3332" max="3332" width="14.1640625" style="21" customWidth="1"/>
    <col min="3333" max="3333" width="16.83203125" style="21" customWidth="1"/>
    <col min="3334" max="3336" width="19" style="21" customWidth="1"/>
    <col min="3337" max="3337" width="16.83203125" style="21" customWidth="1"/>
    <col min="3338" max="3339" width="6.1640625" style="21" customWidth="1"/>
    <col min="3340" max="3587" width="9.1640625" style="21"/>
    <col min="3588" max="3588" width="14.1640625" style="21" customWidth="1"/>
    <col min="3589" max="3589" width="16.83203125" style="21" customWidth="1"/>
    <col min="3590" max="3592" width="19" style="21" customWidth="1"/>
    <col min="3593" max="3593" width="16.83203125" style="21" customWidth="1"/>
    <col min="3594" max="3595" width="6.1640625" style="21" customWidth="1"/>
    <col min="3596" max="3843" width="9.1640625" style="21"/>
    <col min="3844" max="3844" width="14.1640625" style="21" customWidth="1"/>
    <col min="3845" max="3845" width="16.83203125" style="21" customWidth="1"/>
    <col min="3846" max="3848" width="19" style="21" customWidth="1"/>
    <col min="3849" max="3849" width="16.83203125" style="21" customWidth="1"/>
    <col min="3850" max="3851" width="6.1640625" style="21" customWidth="1"/>
    <col min="3852" max="4099" width="9.1640625" style="21"/>
    <col min="4100" max="4100" width="14.1640625" style="21" customWidth="1"/>
    <col min="4101" max="4101" width="16.83203125" style="21" customWidth="1"/>
    <col min="4102" max="4104" width="19" style="21" customWidth="1"/>
    <col min="4105" max="4105" width="16.83203125" style="21" customWidth="1"/>
    <col min="4106" max="4107" width="6.1640625" style="21" customWidth="1"/>
    <col min="4108" max="4355" width="9.1640625" style="21"/>
    <col min="4356" max="4356" width="14.1640625" style="21" customWidth="1"/>
    <col min="4357" max="4357" width="16.83203125" style="21" customWidth="1"/>
    <col min="4358" max="4360" width="19" style="21" customWidth="1"/>
    <col min="4361" max="4361" width="16.83203125" style="21" customWidth="1"/>
    <col min="4362" max="4363" width="6.1640625" style="21" customWidth="1"/>
    <col min="4364" max="4611" width="9.1640625" style="21"/>
    <col min="4612" max="4612" width="14.1640625" style="21" customWidth="1"/>
    <col min="4613" max="4613" width="16.83203125" style="21" customWidth="1"/>
    <col min="4614" max="4616" width="19" style="21" customWidth="1"/>
    <col min="4617" max="4617" width="16.83203125" style="21" customWidth="1"/>
    <col min="4618" max="4619" width="6.1640625" style="21" customWidth="1"/>
    <col min="4620" max="4867" width="9.1640625" style="21"/>
    <col min="4868" max="4868" width="14.1640625" style="21" customWidth="1"/>
    <col min="4869" max="4869" width="16.83203125" style="21" customWidth="1"/>
    <col min="4870" max="4872" width="19" style="21" customWidth="1"/>
    <col min="4873" max="4873" width="16.83203125" style="21" customWidth="1"/>
    <col min="4874" max="4875" width="6.1640625" style="21" customWidth="1"/>
    <col min="4876" max="5123" width="9.1640625" style="21"/>
    <col min="5124" max="5124" width="14.1640625" style="21" customWidth="1"/>
    <col min="5125" max="5125" width="16.83203125" style="21" customWidth="1"/>
    <col min="5126" max="5128" width="19" style="21" customWidth="1"/>
    <col min="5129" max="5129" width="16.83203125" style="21" customWidth="1"/>
    <col min="5130" max="5131" width="6.1640625" style="21" customWidth="1"/>
    <col min="5132" max="5379" width="9.1640625" style="21"/>
    <col min="5380" max="5380" width="14.1640625" style="21" customWidth="1"/>
    <col min="5381" max="5381" width="16.83203125" style="21" customWidth="1"/>
    <col min="5382" max="5384" width="19" style="21" customWidth="1"/>
    <col min="5385" max="5385" width="16.83203125" style="21" customWidth="1"/>
    <col min="5386" max="5387" width="6.1640625" style="21" customWidth="1"/>
    <col min="5388" max="5635" width="9.1640625" style="21"/>
    <col min="5636" max="5636" width="14.1640625" style="21" customWidth="1"/>
    <col min="5637" max="5637" width="16.83203125" style="21" customWidth="1"/>
    <col min="5638" max="5640" width="19" style="21" customWidth="1"/>
    <col min="5641" max="5641" width="16.83203125" style="21" customWidth="1"/>
    <col min="5642" max="5643" width="6.1640625" style="21" customWidth="1"/>
    <col min="5644" max="5891" width="9.1640625" style="21"/>
    <col min="5892" max="5892" width="14.1640625" style="21" customWidth="1"/>
    <col min="5893" max="5893" width="16.83203125" style="21" customWidth="1"/>
    <col min="5894" max="5896" width="19" style="21" customWidth="1"/>
    <col min="5897" max="5897" width="16.83203125" style="21" customWidth="1"/>
    <col min="5898" max="5899" width="6.1640625" style="21" customWidth="1"/>
    <col min="5900" max="6147" width="9.1640625" style="21"/>
    <col min="6148" max="6148" width="14.1640625" style="21" customWidth="1"/>
    <col min="6149" max="6149" width="16.83203125" style="21" customWidth="1"/>
    <col min="6150" max="6152" width="19" style="21" customWidth="1"/>
    <col min="6153" max="6153" width="16.83203125" style="21" customWidth="1"/>
    <col min="6154" max="6155" width="6.1640625" style="21" customWidth="1"/>
    <col min="6156" max="6403" width="9.1640625" style="21"/>
    <col min="6404" max="6404" width="14.1640625" style="21" customWidth="1"/>
    <col min="6405" max="6405" width="16.83203125" style="21" customWidth="1"/>
    <col min="6406" max="6408" width="19" style="21" customWidth="1"/>
    <col min="6409" max="6409" width="16.83203125" style="21" customWidth="1"/>
    <col min="6410" max="6411" width="6.1640625" style="21" customWidth="1"/>
    <col min="6412" max="6659" width="9.1640625" style="21"/>
    <col min="6660" max="6660" width="14.1640625" style="21" customWidth="1"/>
    <col min="6661" max="6661" width="16.83203125" style="21" customWidth="1"/>
    <col min="6662" max="6664" width="19" style="21" customWidth="1"/>
    <col min="6665" max="6665" width="16.83203125" style="21" customWidth="1"/>
    <col min="6666" max="6667" width="6.1640625" style="21" customWidth="1"/>
    <col min="6668" max="6915" width="9.1640625" style="21"/>
    <col min="6916" max="6916" width="14.1640625" style="21" customWidth="1"/>
    <col min="6917" max="6917" width="16.83203125" style="21" customWidth="1"/>
    <col min="6918" max="6920" width="19" style="21" customWidth="1"/>
    <col min="6921" max="6921" width="16.83203125" style="21" customWidth="1"/>
    <col min="6922" max="6923" width="6.1640625" style="21" customWidth="1"/>
    <col min="6924" max="7171" width="9.1640625" style="21"/>
    <col min="7172" max="7172" width="14.1640625" style="21" customWidth="1"/>
    <col min="7173" max="7173" width="16.83203125" style="21" customWidth="1"/>
    <col min="7174" max="7176" width="19" style="21" customWidth="1"/>
    <col min="7177" max="7177" width="16.83203125" style="21" customWidth="1"/>
    <col min="7178" max="7179" width="6.1640625" style="21" customWidth="1"/>
    <col min="7180" max="7427" width="9.1640625" style="21"/>
    <col min="7428" max="7428" width="14.1640625" style="21" customWidth="1"/>
    <col min="7429" max="7429" width="16.83203125" style="21" customWidth="1"/>
    <col min="7430" max="7432" width="19" style="21" customWidth="1"/>
    <col min="7433" max="7433" width="16.83203125" style="21" customWidth="1"/>
    <col min="7434" max="7435" width="6.1640625" style="21" customWidth="1"/>
    <col min="7436" max="7683" width="9.1640625" style="21"/>
    <col min="7684" max="7684" width="14.1640625" style="21" customWidth="1"/>
    <col min="7685" max="7685" width="16.83203125" style="21" customWidth="1"/>
    <col min="7686" max="7688" width="19" style="21" customWidth="1"/>
    <col min="7689" max="7689" width="16.83203125" style="21" customWidth="1"/>
    <col min="7690" max="7691" width="6.1640625" style="21" customWidth="1"/>
    <col min="7692" max="7939" width="9.1640625" style="21"/>
    <col min="7940" max="7940" width="14.1640625" style="21" customWidth="1"/>
    <col min="7941" max="7941" width="16.83203125" style="21" customWidth="1"/>
    <col min="7942" max="7944" width="19" style="21" customWidth="1"/>
    <col min="7945" max="7945" width="16.83203125" style="21" customWidth="1"/>
    <col min="7946" max="7947" width="6.1640625" style="21" customWidth="1"/>
    <col min="7948" max="8195" width="9.1640625" style="21"/>
    <col min="8196" max="8196" width="14.1640625" style="21" customWidth="1"/>
    <col min="8197" max="8197" width="16.83203125" style="21" customWidth="1"/>
    <col min="8198" max="8200" width="19" style="21" customWidth="1"/>
    <col min="8201" max="8201" width="16.83203125" style="21" customWidth="1"/>
    <col min="8202" max="8203" width="6.1640625" style="21" customWidth="1"/>
    <col min="8204" max="8451" width="9.1640625" style="21"/>
    <col min="8452" max="8452" width="14.1640625" style="21" customWidth="1"/>
    <col min="8453" max="8453" width="16.83203125" style="21" customWidth="1"/>
    <col min="8454" max="8456" width="19" style="21" customWidth="1"/>
    <col min="8457" max="8457" width="16.83203125" style="21" customWidth="1"/>
    <col min="8458" max="8459" width="6.1640625" style="21" customWidth="1"/>
    <col min="8460" max="8707" width="9.1640625" style="21"/>
    <col min="8708" max="8708" width="14.1640625" style="21" customWidth="1"/>
    <col min="8709" max="8709" width="16.83203125" style="21" customWidth="1"/>
    <col min="8710" max="8712" width="19" style="21" customWidth="1"/>
    <col min="8713" max="8713" width="16.83203125" style="21" customWidth="1"/>
    <col min="8714" max="8715" width="6.1640625" style="21" customWidth="1"/>
    <col min="8716" max="8963" width="9.1640625" style="21"/>
    <col min="8964" max="8964" width="14.1640625" style="21" customWidth="1"/>
    <col min="8965" max="8965" width="16.83203125" style="21" customWidth="1"/>
    <col min="8966" max="8968" width="19" style="21" customWidth="1"/>
    <col min="8969" max="8969" width="16.83203125" style="21" customWidth="1"/>
    <col min="8970" max="8971" width="6.1640625" style="21" customWidth="1"/>
    <col min="8972" max="9219" width="9.1640625" style="21"/>
    <col min="9220" max="9220" width="14.1640625" style="21" customWidth="1"/>
    <col min="9221" max="9221" width="16.83203125" style="21" customWidth="1"/>
    <col min="9222" max="9224" width="19" style="21" customWidth="1"/>
    <col min="9225" max="9225" width="16.83203125" style="21" customWidth="1"/>
    <col min="9226" max="9227" width="6.1640625" style="21" customWidth="1"/>
    <col min="9228" max="9475" width="9.1640625" style="21"/>
    <col min="9476" max="9476" width="14.1640625" style="21" customWidth="1"/>
    <col min="9477" max="9477" width="16.83203125" style="21" customWidth="1"/>
    <col min="9478" max="9480" width="19" style="21" customWidth="1"/>
    <col min="9481" max="9481" width="16.83203125" style="21" customWidth="1"/>
    <col min="9482" max="9483" width="6.1640625" style="21" customWidth="1"/>
    <col min="9484" max="9731" width="9.1640625" style="21"/>
    <col min="9732" max="9732" width="14.1640625" style="21" customWidth="1"/>
    <col min="9733" max="9733" width="16.83203125" style="21" customWidth="1"/>
    <col min="9734" max="9736" width="19" style="21" customWidth="1"/>
    <col min="9737" max="9737" width="16.83203125" style="21" customWidth="1"/>
    <col min="9738" max="9739" width="6.1640625" style="21" customWidth="1"/>
    <col min="9740" max="9987" width="9.1640625" style="21"/>
    <col min="9988" max="9988" width="14.1640625" style="21" customWidth="1"/>
    <col min="9989" max="9989" width="16.83203125" style="21" customWidth="1"/>
    <col min="9990" max="9992" width="19" style="21" customWidth="1"/>
    <col min="9993" max="9993" width="16.83203125" style="21" customWidth="1"/>
    <col min="9994" max="9995" width="6.1640625" style="21" customWidth="1"/>
    <col min="9996" max="10243" width="9.1640625" style="21"/>
    <col min="10244" max="10244" width="14.1640625" style="21" customWidth="1"/>
    <col min="10245" max="10245" width="16.83203125" style="21" customWidth="1"/>
    <col min="10246" max="10248" width="19" style="21" customWidth="1"/>
    <col min="10249" max="10249" width="16.83203125" style="21" customWidth="1"/>
    <col min="10250" max="10251" width="6.1640625" style="21" customWidth="1"/>
    <col min="10252" max="10499" width="9.1640625" style="21"/>
    <col min="10500" max="10500" width="14.1640625" style="21" customWidth="1"/>
    <col min="10501" max="10501" width="16.83203125" style="21" customWidth="1"/>
    <col min="10502" max="10504" width="19" style="21" customWidth="1"/>
    <col min="10505" max="10505" width="16.83203125" style="21" customWidth="1"/>
    <col min="10506" max="10507" width="6.1640625" style="21" customWidth="1"/>
    <col min="10508" max="10755" width="9.1640625" style="21"/>
    <col min="10756" max="10756" width="14.1640625" style="21" customWidth="1"/>
    <col min="10757" max="10757" width="16.83203125" style="21" customWidth="1"/>
    <col min="10758" max="10760" width="19" style="21" customWidth="1"/>
    <col min="10761" max="10761" width="16.83203125" style="21" customWidth="1"/>
    <col min="10762" max="10763" width="6.1640625" style="21" customWidth="1"/>
    <col min="10764" max="11011" width="9.1640625" style="21"/>
    <col min="11012" max="11012" width="14.1640625" style="21" customWidth="1"/>
    <col min="11013" max="11013" width="16.83203125" style="21" customWidth="1"/>
    <col min="11014" max="11016" width="19" style="21" customWidth="1"/>
    <col min="11017" max="11017" width="16.83203125" style="21" customWidth="1"/>
    <col min="11018" max="11019" width="6.1640625" style="21" customWidth="1"/>
    <col min="11020" max="11267" width="9.1640625" style="21"/>
    <col min="11268" max="11268" width="14.1640625" style="21" customWidth="1"/>
    <col min="11269" max="11269" width="16.83203125" style="21" customWidth="1"/>
    <col min="11270" max="11272" width="19" style="21" customWidth="1"/>
    <col min="11273" max="11273" width="16.83203125" style="21" customWidth="1"/>
    <col min="11274" max="11275" width="6.1640625" style="21" customWidth="1"/>
    <col min="11276" max="11523" width="9.1640625" style="21"/>
    <col min="11524" max="11524" width="14.1640625" style="21" customWidth="1"/>
    <col min="11525" max="11525" width="16.83203125" style="21" customWidth="1"/>
    <col min="11526" max="11528" width="19" style="21" customWidth="1"/>
    <col min="11529" max="11529" width="16.83203125" style="21" customWidth="1"/>
    <col min="11530" max="11531" width="6.1640625" style="21" customWidth="1"/>
    <col min="11532" max="11779" width="9.1640625" style="21"/>
    <col min="11780" max="11780" width="14.1640625" style="21" customWidth="1"/>
    <col min="11781" max="11781" width="16.83203125" style="21" customWidth="1"/>
    <col min="11782" max="11784" width="19" style="21" customWidth="1"/>
    <col min="11785" max="11785" width="16.83203125" style="21" customWidth="1"/>
    <col min="11786" max="11787" width="6.1640625" style="21" customWidth="1"/>
    <col min="11788" max="12035" width="9.1640625" style="21"/>
    <col min="12036" max="12036" width="14.1640625" style="21" customWidth="1"/>
    <col min="12037" max="12037" width="16.83203125" style="21" customWidth="1"/>
    <col min="12038" max="12040" width="19" style="21" customWidth="1"/>
    <col min="12041" max="12041" width="16.83203125" style="21" customWidth="1"/>
    <col min="12042" max="12043" width="6.1640625" style="21" customWidth="1"/>
    <col min="12044" max="12291" width="9.1640625" style="21"/>
    <col min="12292" max="12292" width="14.1640625" style="21" customWidth="1"/>
    <col min="12293" max="12293" width="16.83203125" style="21" customWidth="1"/>
    <col min="12294" max="12296" width="19" style="21" customWidth="1"/>
    <col min="12297" max="12297" width="16.83203125" style="21" customWidth="1"/>
    <col min="12298" max="12299" width="6.1640625" style="21" customWidth="1"/>
    <col min="12300" max="12547" width="9.1640625" style="21"/>
    <col min="12548" max="12548" width="14.1640625" style="21" customWidth="1"/>
    <col min="12549" max="12549" width="16.83203125" style="21" customWidth="1"/>
    <col min="12550" max="12552" width="19" style="21" customWidth="1"/>
    <col min="12553" max="12553" width="16.83203125" style="21" customWidth="1"/>
    <col min="12554" max="12555" width="6.1640625" style="21" customWidth="1"/>
    <col min="12556" max="12803" width="9.1640625" style="21"/>
    <col min="12804" max="12804" width="14.1640625" style="21" customWidth="1"/>
    <col min="12805" max="12805" width="16.83203125" style="21" customWidth="1"/>
    <col min="12806" max="12808" width="19" style="21" customWidth="1"/>
    <col min="12809" max="12809" width="16.83203125" style="21" customWidth="1"/>
    <col min="12810" max="12811" width="6.1640625" style="21" customWidth="1"/>
    <col min="12812" max="13059" width="9.1640625" style="21"/>
    <col min="13060" max="13060" width="14.1640625" style="21" customWidth="1"/>
    <col min="13061" max="13061" width="16.83203125" style="21" customWidth="1"/>
    <col min="13062" max="13064" width="19" style="21" customWidth="1"/>
    <col min="13065" max="13065" width="16.83203125" style="21" customWidth="1"/>
    <col min="13066" max="13067" width="6.1640625" style="21" customWidth="1"/>
    <col min="13068" max="13315" width="9.1640625" style="21"/>
    <col min="13316" max="13316" width="14.1640625" style="21" customWidth="1"/>
    <col min="13317" max="13317" width="16.83203125" style="21" customWidth="1"/>
    <col min="13318" max="13320" width="19" style="21" customWidth="1"/>
    <col min="13321" max="13321" width="16.83203125" style="21" customWidth="1"/>
    <col min="13322" max="13323" width="6.1640625" style="21" customWidth="1"/>
    <col min="13324" max="13571" width="9.1640625" style="21"/>
    <col min="13572" max="13572" width="14.1640625" style="21" customWidth="1"/>
    <col min="13573" max="13573" width="16.83203125" style="21" customWidth="1"/>
    <col min="13574" max="13576" width="19" style="21" customWidth="1"/>
    <col min="13577" max="13577" width="16.83203125" style="21" customWidth="1"/>
    <col min="13578" max="13579" width="6.1640625" style="21" customWidth="1"/>
    <col min="13580" max="13827" width="9.1640625" style="21"/>
    <col min="13828" max="13828" width="14.1640625" style="21" customWidth="1"/>
    <col min="13829" max="13829" width="16.83203125" style="21" customWidth="1"/>
    <col min="13830" max="13832" width="19" style="21" customWidth="1"/>
    <col min="13833" max="13833" width="16.83203125" style="21" customWidth="1"/>
    <col min="13834" max="13835" width="6.1640625" style="21" customWidth="1"/>
    <col min="13836" max="14083" width="9.1640625" style="21"/>
    <col min="14084" max="14084" width="14.1640625" style="21" customWidth="1"/>
    <col min="14085" max="14085" width="16.83203125" style="21" customWidth="1"/>
    <col min="14086" max="14088" width="19" style="21" customWidth="1"/>
    <col min="14089" max="14089" width="16.83203125" style="21" customWidth="1"/>
    <col min="14090" max="14091" width="6.1640625" style="21" customWidth="1"/>
    <col min="14092" max="14339" width="9.1640625" style="21"/>
    <col min="14340" max="14340" width="14.1640625" style="21" customWidth="1"/>
    <col min="14341" max="14341" width="16.83203125" style="21" customWidth="1"/>
    <col min="14342" max="14344" width="19" style="21" customWidth="1"/>
    <col min="14345" max="14345" width="16.83203125" style="21" customWidth="1"/>
    <col min="14346" max="14347" width="6.1640625" style="21" customWidth="1"/>
    <col min="14348" max="14595" width="9.1640625" style="21"/>
    <col min="14596" max="14596" width="14.1640625" style="21" customWidth="1"/>
    <col min="14597" max="14597" width="16.83203125" style="21" customWidth="1"/>
    <col min="14598" max="14600" width="19" style="21" customWidth="1"/>
    <col min="14601" max="14601" width="16.83203125" style="21" customWidth="1"/>
    <col min="14602" max="14603" width="6.1640625" style="21" customWidth="1"/>
    <col min="14604" max="14851" width="9.1640625" style="21"/>
    <col min="14852" max="14852" width="14.1640625" style="21" customWidth="1"/>
    <col min="14853" max="14853" width="16.83203125" style="21" customWidth="1"/>
    <col min="14854" max="14856" width="19" style="21" customWidth="1"/>
    <col min="14857" max="14857" width="16.83203125" style="21" customWidth="1"/>
    <col min="14858" max="14859" width="6.1640625" style="21" customWidth="1"/>
    <col min="14860" max="15107" width="9.1640625" style="21"/>
    <col min="15108" max="15108" width="14.1640625" style="21" customWidth="1"/>
    <col min="15109" max="15109" width="16.83203125" style="21" customWidth="1"/>
    <col min="15110" max="15112" width="19" style="21" customWidth="1"/>
    <col min="15113" max="15113" width="16.83203125" style="21" customWidth="1"/>
    <col min="15114" max="15115" width="6.1640625" style="21" customWidth="1"/>
    <col min="15116" max="15363" width="9.1640625" style="21"/>
    <col min="15364" max="15364" width="14.1640625" style="21" customWidth="1"/>
    <col min="15365" max="15365" width="16.83203125" style="21" customWidth="1"/>
    <col min="15366" max="15368" width="19" style="21" customWidth="1"/>
    <col min="15369" max="15369" width="16.83203125" style="21" customWidth="1"/>
    <col min="15370" max="15371" width="6.1640625" style="21" customWidth="1"/>
    <col min="15372" max="15619" width="9.1640625" style="21"/>
    <col min="15620" max="15620" width="14.1640625" style="21" customWidth="1"/>
    <col min="15621" max="15621" width="16.83203125" style="21" customWidth="1"/>
    <col min="15622" max="15624" width="19" style="21" customWidth="1"/>
    <col min="15625" max="15625" width="16.83203125" style="21" customWidth="1"/>
    <col min="15626" max="15627" width="6.1640625" style="21" customWidth="1"/>
    <col min="15628" max="15875" width="9.1640625" style="21"/>
    <col min="15876" max="15876" width="14.1640625" style="21" customWidth="1"/>
    <col min="15877" max="15877" width="16.83203125" style="21" customWidth="1"/>
    <col min="15878" max="15880" width="19" style="21" customWidth="1"/>
    <col min="15881" max="15881" width="16.83203125" style="21" customWidth="1"/>
    <col min="15882" max="15883" width="6.1640625" style="21" customWidth="1"/>
    <col min="15884" max="16131" width="9.1640625" style="21"/>
    <col min="16132" max="16132" width="14.1640625" style="21" customWidth="1"/>
    <col min="16133" max="16133" width="16.83203125" style="21" customWidth="1"/>
    <col min="16134" max="16136" width="19" style="21" customWidth="1"/>
    <col min="16137" max="16137" width="16.83203125" style="21" customWidth="1"/>
    <col min="16138" max="16139" width="6.1640625" style="21" customWidth="1"/>
    <col min="16140" max="16384" width="9.1640625" style="21"/>
  </cols>
  <sheetData>
    <row r="1" spans="1:8" ht="25.5">
      <c r="A1" s="113" t="s">
        <v>156</v>
      </c>
      <c r="B1" s="113"/>
      <c r="C1" s="113"/>
      <c r="D1" s="113"/>
      <c r="E1" s="113"/>
      <c r="F1" s="113"/>
      <c r="G1" s="113"/>
      <c r="H1" s="113"/>
    </row>
    <row r="2" spans="1:8" ht="14.25">
      <c r="A2" s="56"/>
      <c r="B2" s="35"/>
      <c r="C2" s="35"/>
      <c r="D2" s="35"/>
      <c r="E2" s="27" t="s">
        <v>105</v>
      </c>
      <c r="F2" s="35"/>
      <c r="G2" s="35"/>
    </row>
    <row r="3" spans="1:8" ht="14.25">
      <c r="A3" s="118" t="s">
        <v>203</v>
      </c>
      <c r="B3" s="118"/>
      <c r="C3" s="118"/>
      <c r="D3" s="100"/>
      <c r="E3" s="27" t="s">
        <v>41</v>
      </c>
      <c r="F3" s="100"/>
    </row>
    <row r="4" spans="1:8" ht="13.5">
      <c r="A4" s="139" t="s">
        <v>157</v>
      </c>
      <c r="B4" s="140"/>
      <c r="C4" s="151" t="s">
        <v>183</v>
      </c>
      <c r="D4" s="152"/>
      <c r="E4" s="153"/>
      <c r="F4" s="141" t="s">
        <v>183</v>
      </c>
      <c r="G4" s="142"/>
      <c r="H4" s="143"/>
    </row>
    <row r="5" spans="1:8" ht="13.5">
      <c r="A5" s="36" t="s">
        <v>20</v>
      </c>
      <c r="B5" s="36" t="s">
        <v>34</v>
      </c>
      <c r="C5" s="36" t="s">
        <v>36</v>
      </c>
      <c r="D5" s="36" t="s">
        <v>77</v>
      </c>
      <c r="E5" s="36" t="s">
        <v>78</v>
      </c>
      <c r="F5" s="36" t="s">
        <v>36</v>
      </c>
      <c r="G5" s="36" t="s">
        <v>77</v>
      </c>
      <c r="H5" s="36" t="s">
        <v>78</v>
      </c>
    </row>
    <row r="6" spans="1:8" ht="13.5">
      <c r="A6" s="138" t="s">
        <v>100</v>
      </c>
      <c r="B6" s="138"/>
      <c r="C6" s="105">
        <f>F6/10000</f>
        <v>1064.4280370000001</v>
      </c>
      <c r="D6" s="105">
        <f t="shared" ref="D6:E6" si="0">G6/10000</f>
        <v>666.90176499999995</v>
      </c>
      <c r="E6" s="105">
        <f t="shared" si="0"/>
        <v>397.52627200000006</v>
      </c>
      <c r="F6" s="51">
        <f>G6+H6</f>
        <v>10644280.370000001</v>
      </c>
      <c r="G6" s="51">
        <f>G7+G21</f>
        <v>6669017.6499999994</v>
      </c>
      <c r="H6" s="51">
        <f>H33</f>
        <v>3975262.7200000007</v>
      </c>
    </row>
    <row r="7" spans="1:8" ht="13.5">
      <c r="A7" s="52" t="s">
        <v>79</v>
      </c>
      <c r="B7" s="37" t="s">
        <v>80</v>
      </c>
      <c r="C7" s="105">
        <f t="shared" ref="C7:C60" si="1">F7/10000</f>
        <v>637.404765</v>
      </c>
      <c r="D7" s="105">
        <f t="shared" ref="D7:D60" si="2">G7/10000</f>
        <v>637.404765</v>
      </c>
      <c r="E7" s="105">
        <f t="shared" ref="E7:E60" si="3">H7/10000</f>
        <v>0</v>
      </c>
      <c r="F7" s="51">
        <f>SUM(F8:F20)</f>
        <v>6374047.6499999994</v>
      </c>
      <c r="G7" s="51">
        <f t="shared" ref="G7" si="4">SUM(G8:G20)</f>
        <v>6374047.6499999994</v>
      </c>
      <c r="H7" s="51"/>
    </row>
    <row r="8" spans="1:8" ht="13.5">
      <c r="A8" s="52" t="s">
        <v>81</v>
      </c>
      <c r="B8" s="37" t="s">
        <v>82</v>
      </c>
      <c r="C8" s="105">
        <f t="shared" si="1"/>
        <v>254.40612799999997</v>
      </c>
      <c r="D8" s="105">
        <f t="shared" si="2"/>
        <v>254.40612799999997</v>
      </c>
      <c r="E8" s="105">
        <f t="shared" si="3"/>
        <v>0</v>
      </c>
      <c r="F8" s="51">
        <f t="shared" ref="F8:F60" si="5">G8+H8</f>
        <v>2544061.2799999998</v>
      </c>
      <c r="G8" s="51">
        <v>2544061.2799999998</v>
      </c>
      <c r="H8" s="51"/>
    </row>
    <row r="9" spans="1:8" ht="13.5">
      <c r="A9" s="52" t="s">
        <v>83</v>
      </c>
      <c r="B9" s="37" t="s">
        <v>84</v>
      </c>
      <c r="C9" s="105">
        <f t="shared" si="1"/>
        <v>165.12970000000001</v>
      </c>
      <c r="D9" s="105">
        <f t="shared" si="2"/>
        <v>165.12970000000001</v>
      </c>
      <c r="E9" s="105">
        <f t="shared" si="3"/>
        <v>0</v>
      </c>
      <c r="F9" s="51">
        <f t="shared" si="5"/>
        <v>1651297</v>
      </c>
      <c r="G9" s="51">
        <v>1651297</v>
      </c>
      <c r="H9" s="51"/>
    </row>
    <row r="10" spans="1:8" ht="13.5">
      <c r="A10" s="52" t="s">
        <v>85</v>
      </c>
      <c r="B10" s="37" t="s">
        <v>86</v>
      </c>
      <c r="C10" s="105">
        <f t="shared" si="1"/>
        <v>40.470199999999998</v>
      </c>
      <c r="D10" s="105">
        <f t="shared" si="2"/>
        <v>40.470199999999998</v>
      </c>
      <c r="E10" s="105">
        <f t="shared" si="3"/>
        <v>0</v>
      </c>
      <c r="F10" s="51">
        <f t="shared" si="5"/>
        <v>404702</v>
      </c>
      <c r="G10" s="51">
        <v>404702</v>
      </c>
      <c r="H10" s="51"/>
    </row>
    <row r="11" spans="1:8" ht="13.5">
      <c r="A11" s="52" t="s">
        <v>231</v>
      </c>
      <c r="B11" s="37" t="s">
        <v>232</v>
      </c>
      <c r="C11" s="105">
        <f t="shared" si="1"/>
        <v>0</v>
      </c>
      <c r="D11" s="105">
        <f t="shared" si="2"/>
        <v>0</v>
      </c>
      <c r="E11" s="105">
        <f t="shared" si="3"/>
        <v>0</v>
      </c>
      <c r="F11" s="51">
        <f t="shared" si="5"/>
        <v>0</v>
      </c>
      <c r="G11" s="51"/>
      <c r="H11" s="51"/>
    </row>
    <row r="12" spans="1:8" ht="13.5">
      <c r="A12" s="52" t="s">
        <v>233</v>
      </c>
      <c r="B12" s="37" t="s">
        <v>234</v>
      </c>
      <c r="C12" s="105">
        <f t="shared" si="1"/>
        <v>0</v>
      </c>
      <c r="D12" s="105">
        <f t="shared" si="2"/>
        <v>0</v>
      </c>
      <c r="E12" s="105">
        <f t="shared" si="3"/>
        <v>0</v>
      </c>
      <c r="F12" s="51">
        <f t="shared" si="5"/>
        <v>0</v>
      </c>
      <c r="G12" s="51"/>
      <c r="H12" s="51"/>
    </row>
    <row r="13" spans="1:8" ht="13.5">
      <c r="A13" s="52" t="s">
        <v>235</v>
      </c>
      <c r="B13" s="37" t="s">
        <v>236</v>
      </c>
      <c r="C13" s="105">
        <f t="shared" si="1"/>
        <v>58.98</v>
      </c>
      <c r="D13" s="105">
        <f t="shared" si="2"/>
        <v>58.98</v>
      </c>
      <c r="E13" s="105">
        <f t="shared" si="3"/>
        <v>0</v>
      </c>
      <c r="F13" s="51">
        <f t="shared" si="5"/>
        <v>589800</v>
      </c>
      <c r="G13" s="51">
        <v>589800</v>
      </c>
      <c r="H13" s="51"/>
    </row>
    <row r="14" spans="1:8" ht="13.5">
      <c r="A14" s="52" t="s">
        <v>237</v>
      </c>
      <c r="B14" s="37" t="s">
        <v>238</v>
      </c>
      <c r="C14" s="105">
        <f t="shared" si="1"/>
        <v>23.71</v>
      </c>
      <c r="D14" s="105">
        <f t="shared" si="2"/>
        <v>23.71</v>
      </c>
      <c r="E14" s="105">
        <f t="shared" si="3"/>
        <v>0</v>
      </c>
      <c r="F14" s="51">
        <f t="shared" si="5"/>
        <v>237100</v>
      </c>
      <c r="G14" s="51">
        <v>237100</v>
      </c>
      <c r="H14" s="51"/>
    </row>
    <row r="15" spans="1:8" ht="13.5">
      <c r="A15" s="52" t="s">
        <v>239</v>
      </c>
      <c r="B15" s="37" t="s">
        <v>240</v>
      </c>
      <c r="C15" s="105">
        <f t="shared" si="1"/>
        <v>28.87</v>
      </c>
      <c r="D15" s="105">
        <f t="shared" si="2"/>
        <v>28.87</v>
      </c>
      <c r="E15" s="105">
        <f t="shared" si="3"/>
        <v>0</v>
      </c>
      <c r="F15" s="51">
        <f t="shared" si="5"/>
        <v>288700</v>
      </c>
      <c r="G15" s="51">
        <v>288700</v>
      </c>
      <c r="H15" s="51"/>
    </row>
    <row r="16" spans="1:8" ht="13.5">
      <c r="A16" s="52" t="s">
        <v>241</v>
      </c>
      <c r="B16" s="37" t="s">
        <v>242</v>
      </c>
      <c r="C16" s="105">
        <f t="shared" si="1"/>
        <v>5.92</v>
      </c>
      <c r="D16" s="105">
        <f t="shared" si="2"/>
        <v>5.92</v>
      </c>
      <c r="E16" s="105">
        <f t="shared" si="3"/>
        <v>0</v>
      </c>
      <c r="F16" s="51">
        <f t="shared" si="5"/>
        <v>59200</v>
      </c>
      <c r="G16" s="51">
        <v>59200</v>
      </c>
      <c r="H16" s="51"/>
    </row>
    <row r="17" spans="1:8" ht="13.5">
      <c r="A17" s="52" t="s">
        <v>243</v>
      </c>
      <c r="B17" s="37" t="s">
        <v>244</v>
      </c>
      <c r="C17" s="105">
        <f t="shared" si="1"/>
        <v>5.48</v>
      </c>
      <c r="D17" s="105">
        <f t="shared" si="2"/>
        <v>5.48</v>
      </c>
      <c r="E17" s="105">
        <f t="shared" si="3"/>
        <v>0</v>
      </c>
      <c r="F17" s="51">
        <f t="shared" si="5"/>
        <v>54800</v>
      </c>
      <c r="G17" s="51">
        <v>54800</v>
      </c>
      <c r="H17" s="51"/>
    </row>
    <row r="18" spans="1:8" ht="13.5">
      <c r="A18" s="52" t="s">
        <v>245</v>
      </c>
      <c r="B18" s="37" t="s">
        <v>246</v>
      </c>
      <c r="C18" s="105">
        <f t="shared" si="1"/>
        <v>35.914999999999999</v>
      </c>
      <c r="D18" s="105">
        <f t="shared" si="2"/>
        <v>35.914999999999999</v>
      </c>
      <c r="E18" s="105">
        <f t="shared" si="3"/>
        <v>0</v>
      </c>
      <c r="F18" s="51">
        <f t="shared" si="5"/>
        <v>359150</v>
      </c>
      <c r="G18" s="51">
        <v>359150</v>
      </c>
      <c r="H18" s="51"/>
    </row>
    <row r="19" spans="1:8" ht="13.5">
      <c r="A19" s="25" t="s">
        <v>247</v>
      </c>
      <c r="B19" s="25" t="s">
        <v>248</v>
      </c>
      <c r="C19" s="105">
        <f t="shared" si="1"/>
        <v>0</v>
      </c>
      <c r="D19" s="105">
        <f t="shared" si="2"/>
        <v>0</v>
      </c>
      <c r="E19" s="105">
        <f t="shared" si="3"/>
        <v>0</v>
      </c>
      <c r="F19" s="51">
        <f t="shared" si="5"/>
        <v>0</v>
      </c>
      <c r="G19" s="51"/>
      <c r="H19" s="51"/>
    </row>
    <row r="20" spans="1:8" ht="13.5">
      <c r="A20" s="52" t="s">
        <v>249</v>
      </c>
      <c r="B20" s="37" t="s">
        <v>250</v>
      </c>
      <c r="C20" s="105">
        <f t="shared" si="1"/>
        <v>18.523737000000001</v>
      </c>
      <c r="D20" s="105">
        <f t="shared" si="2"/>
        <v>18.523737000000001</v>
      </c>
      <c r="E20" s="105">
        <f t="shared" si="3"/>
        <v>0</v>
      </c>
      <c r="F20" s="51">
        <f t="shared" si="5"/>
        <v>185237.37</v>
      </c>
      <c r="G20" s="51">
        <v>185237.37</v>
      </c>
      <c r="H20" s="51"/>
    </row>
    <row r="21" spans="1:8" ht="13.5">
      <c r="A21" s="52" t="s">
        <v>96</v>
      </c>
      <c r="B21" s="37" t="s">
        <v>97</v>
      </c>
      <c r="C21" s="105">
        <f t="shared" si="1"/>
        <v>29.497</v>
      </c>
      <c r="D21" s="105">
        <f t="shared" si="2"/>
        <v>29.497</v>
      </c>
      <c r="E21" s="105">
        <f t="shared" si="3"/>
        <v>0</v>
      </c>
      <c r="F21" s="51">
        <f>SUM(F22:F32)</f>
        <v>294970</v>
      </c>
      <c r="G21" s="51">
        <f t="shared" ref="G21" si="6">SUM(G22:G32)</f>
        <v>294970</v>
      </c>
      <c r="H21" s="51"/>
    </row>
    <row r="22" spans="1:8" ht="13.5">
      <c r="A22" s="52" t="s">
        <v>251</v>
      </c>
      <c r="B22" s="37" t="s">
        <v>98</v>
      </c>
      <c r="C22" s="105">
        <f t="shared" si="1"/>
        <v>0</v>
      </c>
      <c r="D22" s="105">
        <f t="shared" si="2"/>
        <v>0</v>
      </c>
      <c r="E22" s="105">
        <f t="shared" si="3"/>
        <v>0</v>
      </c>
      <c r="F22" s="51">
        <f t="shared" si="5"/>
        <v>0</v>
      </c>
      <c r="G22" s="51"/>
      <c r="H22" s="51"/>
    </row>
    <row r="23" spans="1:8" ht="13.5">
      <c r="A23" s="52" t="s">
        <v>252</v>
      </c>
      <c r="B23" s="37" t="s">
        <v>99</v>
      </c>
      <c r="C23" s="105">
        <f t="shared" si="1"/>
        <v>0</v>
      </c>
      <c r="D23" s="105">
        <f t="shared" si="2"/>
        <v>0</v>
      </c>
      <c r="E23" s="105">
        <f t="shared" si="3"/>
        <v>0</v>
      </c>
      <c r="F23" s="51">
        <f t="shared" si="5"/>
        <v>0</v>
      </c>
      <c r="G23" s="51"/>
      <c r="H23" s="51"/>
    </row>
    <row r="24" spans="1:8" ht="13.5">
      <c r="A24" s="52" t="s">
        <v>253</v>
      </c>
      <c r="B24" s="37" t="s">
        <v>254</v>
      </c>
      <c r="C24" s="105">
        <f t="shared" si="1"/>
        <v>0</v>
      </c>
      <c r="D24" s="105">
        <f t="shared" si="2"/>
        <v>0</v>
      </c>
      <c r="E24" s="105">
        <f t="shared" si="3"/>
        <v>0</v>
      </c>
      <c r="F24" s="51">
        <f t="shared" si="5"/>
        <v>0</v>
      </c>
      <c r="G24" s="51"/>
      <c r="H24" s="51"/>
    </row>
    <row r="25" spans="1:8" ht="13.5">
      <c r="A25" s="52" t="s">
        <v>255</v>
      </c>
      <c r="B25" s="37" t="s">
        <v>256</v>
      </c>
      <c r="C25" s="105">
        <f t="shared" si="1"/>
        <v>0</v>
      </c>
      <c r="D25" s="105">
        <f t="shared" si="2"/>
        <v>0</v>
      </c>
      <c r="E25" s="105">
        <f t="shared" si="3"/>
        <v>0</v>
      </c>
      <c r="F25" s="51">
        <f t="shared" si="5"/>
        <v>0</v>
      </c>
      <c r="G25" s="51"/>
      <c r="H25" s="51"/>
    </row>
    <row r="26" spans="1:8" ht="13.5">
      <c r="A26" s="52" t="s">
        <v>257</v>
      </c>
      <c r="B26" s="37" t="s">
        <v>258</v>
      </c>
      <c r="C26" s="105">
        <f t="shared" si="1"/>
        <v>29.497</v>
      </c>
      <c r="D26" s="105">
        <f t="shared" si="2"/>
        <v>29.497</v>
      </c>
      <c r="E26" s="105">
        <f t="shared" si="3"/>
        <v>0</v>
      </c>
      <c r="F26" s="51">
        <f t="shared" si="5"/>
        <v>294970</v>
      </c>
      <c r="G26" s="51">
        <v>294970</v>
      </c>
      <c r="H26" s="51"/>
    </row>
    <row r="27" spans="1:8" ht="13.5">
      <c r="A27" s="52" t="s">
        <v>259</v>
      </c>
      <c r="B27" s="37" t="s">
        <v>260</v>
      </c>
      <c r="C27" s="105">
        <f t="shared" si="1"/>
        <v>0</v>
      </c>
      <c r="D27" s="105">
        <f t="shared" si="2"/>
        <v>0</v>
      </c>
      <c r="E27" s="105">
        <f t="shared" si="3"/>
        <v>0</v>
      </c>
      <c r="F27" s="51">
        <f t="shared" si="5"/>
        <v>0</v>
      </c>
      <c r="G27" s="51"/>
      <c r="H27" s="51"/>
    </row>
    <row r="28" spans="1:8" ht="13.5">
      <c r="A28" s="52" t="s">
        <v>261</v>
      </c>
      <c r="B28" s="37" t="s">
        <v>262</v>
      </c>
      <c r="C28" s="105">
        <f t="shared" si="1"/>
        <v>0</v>
      </c>
      <c r="D28" s="105">
        <f t="shared" si="2"/>
        <v>0</v>
      </c>
      <c r="E28" s="105">
        <f t="shared" si="3"/>
        <v>0</v>
      </c>
      <c r="F28" s="51">
        <f t="shared" si="5"/>
        <v>0</v>
      </c>
      <c r="G28" s="51"/>
      <c r="H28" s="51"/>
    </row>
    <row r="29" spans="1:8" ht="13.5">
      <c r="A29" s="52" t="s">
        <v>263</v>
      </c>
      <c r="B29" s="37" t="s">
        <v>264</v>
      </c>
      <c r="C29" s="105">
        <f t="shared" si="1"/>
        <v>0</v>
      </c>
      <c r="D29" s="105">
        <f t="shared" si="2"/>
        <v>0</v>
      </c>
      <c r="E29" s="105">
        <f t="shared" si="3"/>
        <v>0</v>
      </c>
      <c r="F29" s="51">
        <f t="shared" si="5"/>
        <v>0</v>
      </c>
      <c r="G29" s="51"/>
      <c r="H29" s="51"/>
    </row>
    <row r="30" spans="1:8" ht="13.5">
      <c r="A30" s="52" t="s">
        <v>265</v>
      </c>
      <c r="B30" s="37" t="s">
        <v>266</v>
      </c>
      <c r="C30" s="105">
        <f t="shared" si="1"/>
        <v>0</v>
      </c>
      <c r="D30" s="105">
        <f t="shared" si="2"/>
        <v>0</v>
      </c>
      <c r="E30" s="105">
        <f t="shared" si="3"/>
        <v>0</v>
      </c>
      <c r="F30" s="51">
        <f t="shared" si="5"/>
        <v>0</v>
      </c>
      <c r="G30" s="51"/>
      <c r="H30" s="51"/>
    </row>
    <row r="31" spans="1:8" ht="13.5">
      <c r="A31" s="52" t="s">
        <v>267</v>
      </c>
      <c r="B31" s="37" t="s">
        <v>268</v>
      </c>
      <c r="C31" s="105">
        <f t="shared" si="1"/>
        <v>0</v>
      </c>
      <c r="D31" s="105">
        <f t="shared" si="2"/>
        <v>0</v>
      </c>
      <c r="E31" s="105">
        <f t="shared" si="3"/>
        <v>0</v>
      </c>
      <c r="F31" s="51">
        <f t="shared" si="5"/>
        <v>0</v>
      </c>
      <c r="G31" s="51"/>
      <c r="H31" s="51"/>
    </row>
    <row r="32" spans="1:8" ht="13.5">
      <c r="A32" s="52" t="s">
        <v>269</v>
      </c>
      <c r="B32" s="37" t="s">
        <v>270</v>
      </c>
      <c r="C32" s="105">
        <f t="shared" si="1"/>
        <v>0</v>
      </c>
      <c r="D32" s="105">
        <f t="shared" si="2"/>
        <v>0</v>
      </c>
      <c r="E32" s="105">
        <f t="shared" si="3"/>
        <v>0</v>
      </c>
      <c r="F32" s="51">
        <f t="shared" si="5"/>
        <v>0</v>
      </c>
      <c r="G32" s="51"/>
      <c r="H32" s="51"/>
    </row>
    <row r="33" spans="1:8" ht="13.5">
      <c r="A33" s="52" t="s">
        <v>87</v>
      </c>
      <c r="B33" s="37" t="s">
        <v>88</v>
      </c>
      <c r="C33" s="105">
        <f t="shared" si="1"/>
        <v>397.52627200000006</v>
      </c>
      <c r="D33" s="105">
        <f t="shared" si="2"/>
        <v>0</v>
      </c>
      <c r="E33" s="105">
        <f t="shared" si="3"/>
        <v>397.52627200000006</v>
      </c>
      <c r="F33" s="51">
        <f>SUM(F34:F60)</f>
        <v>3975262.7200000007</v>
      </c>
      <c r="G33" s="51"/>
      <c r="H33" s="51">
        <f t="shared" ref="H33" si="7">SUM(H34:H60)</f>
        <v>3975262.7200000007</v>
      </c>
    </row>
    <row r="34" spans="1:8" ht="13.5">
      <c r="A34" s="52" t="s">
        <v>89</v>
      </c>
      <c r="B34" s="37" t="s">
        <v>90</v>
      </c>
      <c r="C34" s="105">
        <f t="shared" si="1"/>
        <v>180.18809999999999</v>
      </c>
      <c r="D34" s="105">
        <f t="shared" si="2"/>
        <v>0</v>
      </c>
      <c r="E34" s="105">
        <f t="shared" si="3"/>
        <v>180.18809999999999</v>
      </c>
      <c r="F34" s="51">
        <f t="shared" si="5"/>
        <v>1801881</v>
      </c>
      <c r="G34" s="51"/>
      <c r="H34" s="51">
        <v>1801881</v>
      </c>
    </row>
    <row r="35" spans="1:8" ht="13.5">
      <c r="A35" s="52" t="s">
        <v>91</v>
      </c>
      <c r="B35" s="37" t="s">
        <v>92</v>
      </c>
      <c r="C35" s="105">
        <f t="shared" si="1"/>
        <v>2.2660099999999996</v>
      </c>
      <c r="D35" s="105">
        <f t="shared" si="2"/>
        <v>0</v>
      </c>
      <c r="E35" s="105">
        <f t="shared" si="3"/>
        <v>2.2660099999999996</v>
      </c>
      <c r="F35" s="51">
        <f t="shared" si="5"/>
        <v>22660.1</v>
      </c>
      <c r="G35" s="51"/>
      <c r="H35" s="51">
        <v>22660.1</v>
      </c>
    </row>
    <row r="36" spans="1:8" ht="13.5">
      <c r="A36" s="52" t="s">
        <v>272</v>
      </c>
      <c r="B36" s="37" t="s">
        <v>273</v>
      </c>
      <c r="C36" s="105">
        <f t="shared" si="1"/>
        <v>0</v>
      </c>
      <c r="D36" s="105">
        <f t="shared" si="2"/>
        <v>0</v>
      </c>
      <c r="E36" s="105">
        <f t="shared" si="3"/>
        <v>0</v>
      </c>
      <c r="F36" s="51">
        <f t="shared" si="5"/>
        <v>0</v>
      </c>
      <c r="G36" s="51"/>
      <c r="H36" s="51"/>
    </row>
    <row r="37" spans="1:8" ht="13.5">
      <c r="A37" s="52" t="s">
        <v>274</v>
      </c>
      <c r="B37" s="37" t="s">
        <v>275</v>
      </c>
      <c r="C37" s="105">
        <f t="shared" si="1"/>
        <v>0</v>
      </c>
      <c r="D37" s="105">
        <f t="shared" si="2"/>
        <v>0</v>
      </c>
      <c r="E37" s="105">
        <f t="shared" si="3"/>
        <v>0</v>
      </c>
      <c r="F37" s="51">
        <f t="shared" si="5"/>
        <v>0</v>
      </c>
      <c r="G37" s="51"/>
      <c r="H37" s="51"/>
    </row>
    <row r="38" spans="1:8" ht="13.5">
      <c r="A38" s="52" t="s">
        <v>276</v>
      </c>
      <c r="B38" s="37" t="s">
        <v>93</v>
      </c>
      <c r="C38" s="105">
        <f t="shared" si="1"/>
        <v>0.13385999999999998</v>
      </c>
      <c r="D38" s="105">
        <f t="shared" si="2"/>
        <v>0</v>
      </c>
      <c r="E38" s="105">
        <f t="shared" si="3"/>
        <v>0.13385999999999998</v>
      </c>
      <c r="F38" s="51">
        <f t="shared" si="5"/>
        <v>1338.6</v>
      </c>
      <c r="G38" s="51"/>
      <c r="H38" s="51">
        <v>1338.6</v>
      </c>
    </row>
    <row r="39" spans="1:8" ht="13.5">
      <c r="A39" s="52" t="s">
        <v>277</v>
      </c>
      <c r="B39" s="37" t="s">
        <v>94</v>
      </c>
      <c r="C39" s="105">
        <f t="shared" si="1"/>
        <v>13.783939999999999</v>
      </c>
      <c r="D39" s="105">
        <f t="shared" si="2"/>
        <v>0</v>
      </c>
      <c r="E39" s="105">
        <f t="shared" si="3"/>
        <v>13.783939999999999</v>
      </c>
      <c r="F39" s="51">
        <f t="shared" si="5"/>
        <v>137839.4</v>
      </c>
      <c r="G39" s="51"/>
      <c r="H39" s="51">
        <v>137839.4</v>
      </c>
    </row>
    <row r="40" spans="1:8" ht="13.5">
      <c r="A40" s="52" t="s">
        <v>278</v>
      </c>
      <c r="B40" s="37" t="s">
        <v>95</v>
      </c>
      <c r="C40" s="105">
        <f t="shared" si="1"/>
        <v>14.444645000000001</v>
      </c>
      <c r="D40" s="105">
        <f t="shared" si="2"/>
        <v>0</v>
      </c>
      <c r="E40" s="105">
        <f t="shared" si="3"/>
        <v>14.444645000000001</v>
      </c>
      <c r="F40" s="51">
        <f t="shared" si="5"/>
        <v>144446.45000000001</v>
      </c>
      <c r="G40" s="51"/>
      <c r="H40" s="51">
        <v>144446.45000000001</v>
      </c>
    </row>
    <row r="41" spans="1:8" ht="13.5">
      <c r="A41" s="52" t="s">
        <v>279</v>
      </c>
      <c r="B41" s="37" t="s">
        <v>280</v>
      </c>
      <c r="C41" s="105">
        <f t="shared" si="1"/>
        <v>0</v>
      </c>
      <c r="D41" s="105">
        <f t="shared" si="2"/>
        <v>0</v>
      </c>
      <c r="E41" s="105">
        <f t="shared" si="3"/>
        <v>0</v>
      </c>
      <c r="F41" s="51">
        <f t="shared" si="5"/>
        <v>0</v>
      </c>
      <c r="G41" s="51"/>
      <c r="H41" s="51"/>
    </row>
    <row r="42" spans="1:8" ht="13.5">
      <c r="A42" s="52" t="s">
        <v>271</v>
      </c>
      <c r="B42" s="37" t="s">
        <v>281</v>
      </c>
      <c r="C42" s="105">
        <f t="shared" si="1"/>
        <v>0</v>
      </c>
      <c r="D42" s="105">
        <f t="shared" si="2"/>
        <v>0</v>
      </c>
      <c r="E42" s="105">
        <f t="shared" si="3"/>
        <v>0</v>
      </c>
      <c r="F42" s="51">
        <f t="shared" si="5"/>
        <v>0</v>
      </c>
      <c r="G42" s="51"/>
      <c r="H42" s="51"/>
    </row>
    <row r="43" spans="1:8" ht="13.5">
      <c r="A43" s="52" t="s">
        <v>282</v>
      </c>
      <c r="B43" s="37" t="s">
        <v>283</v>
      </c>
      <c r="C43" s="105">
        <f t="shared" si="1"/>
        <v>73.003802000000007</v>
      </c>
      <c r="D43" s="105">
        <f t="shared" si="2"/>
        <v>0</v>
      </c>
      <c r="E43" s="105">
        <f t="shared" si="3"/>
        <v>73.003802000000007</v>
      </c>
      <c r="F43" s="51">
        <f t="shared" si="5"/>
        <v>730038.02</v>
      </c>
      <c r="G43" s="51"/>
      <c r="H43" s="51">
        <v>730038.02</v>
      </c>
    </row>
    <row r="44" spans="1:8" ht="13.5">
      <c r="A44" s="52" t="s">
        <v>284</v>
      </c>
      <c r="B44" s="37" t="s">
        <v>285</v>
      </c>
      <c r="C44" s="105">
        <f t="shared" si="1"/>
        <v>0</v>
      </c>
      <c r="D44" s="105">
        <f t="shared" si="2"/>
        <v>0</v>
      </c>
      <c r="E44" s="105">
        <f t="shared" si="3"/>
        <v>0</v>
      </c>
      <c r="F44" s="51">
        <f t="shared" si="5"/>
        <v>0</v>
      </c>
      <c r="G44" s="51"/>
      <c r="H44" s="51"/>
    </row>
    <row r="45" spans="1:8" ht="13.5">
      <c r="A45" s="52" t="s">
        <v>286</v>
      </c>
      <c r="B45" s="37" t="s">
        <v>287</v>
      </c>
      <c r="C45" s="105">
        <f t="shared" si="1"/>
        <v>0</v>
      </c>
      <c r="D45" s="105">
        <f t="shared" si="2"/>
        <v>0</v>
      </c>
      <c r="E45" s="105">
        <f t="shared" si="3"/>
        <v>0</v>
      </c>
      <c r="F45" s="51">
        <f t="shared" si="5"/>
        <v>0</v>
      </c>
      <c r="G45" s="51"/>
      <c r="H45" s="51"/>
    </row>
    <row r="46" spans="1:8" ht="13.5">
      <c r="A46" s="52" t="s">
        <v>288</v>
      </c>
      <c r="B46" s="37" t="s">
        <v>289</v>
      </c>
      <c r="C46" s="105">
        <f t="shared" si="1"/>
        <v>1.669073</v>
      </c>
      <c r="D46" s="105">
        <f t="shared" si="2"/>
        <v>0</v>
      </c>
      <c r="E46" s="105">
        <f t="shared" si="3"/>
        <v>1.669073</v>
      </c>
      <c r="F46" s="51">
        <f t="shared" si="5"/>
        <v>16690.73</v>
      </c>
      <c r="G46" s="51"/>
      <c r="H46" s="51">
        <v>16690.73</v>
      </c>
    </row>
    <row r="47" spans="1:8" ht="13.5">
      <c r="A47" s="52" t="s">
        <v>290</v>
      </c>
      <c r="B47" s="37" t="s">
        <v>291</v>
      </c>
      <c r="C47" s="105">
        <f t="shared" si="1"/>
        <v>1.0532999999999999</v>
      </c>
      <c r="D47" s="105">
        <f t="shared" si="2"/>
        <v>0</v>
      </c>
      <c r="E47" s="105">
        <f t="shared" si="3"/>
        <v>1.0532999999999999</v>
      </c>
      <c r="F47" s="51">
        <f t="shared" si="5"/>
        <v>10533</v>
      </c>
      <c r="G47" s="51"/>
      <c r="H47" s="51">
        <v>10533</v>
      </c>
    </row>
    <row r="48" spans="1:8" ht="13.5">
      <c r="A48" s="52" t="s">
        <v>292</v>
      </c>
      <c r="B48" s="37" t="s">
        <v>293</v>
      </c>
      <c r="C48" s="105">
        <f t="shared" si="1"/>
        <v>0.15</v>
      </c>
      <c r="D48" s="105">
        <f t="shared" si="2"/>
        <v>0</v>
      </c>
      <c r="E48" s="105">
        <f t="shared" si="3"/>
        <v>0.15</v>
      </c>
      <c r="F48" s="51">
        <f t="shared" si="5"/>
        <v>1500</v>
      </c>
      <c r="G48" s="51"/>
      <c r="H48" s="51">
        <v>1500</v>
      </c>
    </row>
    <row r="49" spans="1:8" ht="13.5">
      <c r="A49" s="52" t="s">
        <v>294</v>
      </c>
      <c r="B49" s="37" t="s">
        <v>295</v>
      </c>
      <c r="C49" s="105">
        <f t="shared" si="1"/>
        <v>0.10299999999999999</v>
      </c>
      <c r="D49" s="105">
        <f t="shared" si="2"/>
        <v>0</v>
      </c>
      <c r="E49" s="105">
        <f t="shared" si="3"/>
        <v>0.10299999999999999</v>
      </c>
      <c r="F49" s="51">
        <f t="shared" si="5"/>
        <v>1030</v>
      </c>
      <c r="G49" s="51"/>
      <c r="H49" s="51">
        <v>1030</v>
      </c>
    </row>
    <row r="50" spans="1:8" ht="13.5">
      <c r="A50" s="52" t="s">
        <v>296</v>
      </c>
      <c r="B50" s="37" t="s">
        <v>297</v>
      </c>
      <c r="C50" s="105">
        <f t="shared" si="1"/>
        <v>0</v>
      </c>
      <c r="D50" s="105">
        <f t="shared" si="2"/>
        <v>0</v>
      </c>
      <c r="E50" s="105">
        <f t="shared" si="3"/>
        <v>0</v>
      </c>
      <c r="F50" s="51">
        <f t="shared" si="5"/>
        <v>0</v>
      </c>
      <c r="G50" s="51"/>
      <c r="H50" s="51"/>
    </row>
    <row r="51" spans="1:8" ht="13.5">
      <c r="A51" s="52" t="s">
        <v>298</v>
      </c>
      <c r="B51" s="37" t="s">
        <v>299</v>
      </c>
      <c r="C51" s="105">
        <f t="shared" si="1"/>
        <v>0</v>
      </c>
      <c r="D51" s="105">
        <f t="shared" si="2"/>
        <v>0</v>
      </c>
      <c r="E51" s="105">
        <f t="shared" si="3"/>
        <v>0</v>
      </c>
      <c r="F51" s="51">
        <f t="shared" si="5"/>
        <v>0</v>
      </c>
      <c r="G51" s="51"/>
      <c r="H51" s="51"/>
    </row>
    <row r="52" spans="1:8" ht="13.5">
      <c r="A52" s="52" t="s">
        <v>300</v>
      </c>
      <c r="B52" s="37" t="s">
        <v>301</v>
      </c>
      <c r="C52" s="105">
        <f t="shared" si="1"/>
        <v>0</v>
      </c>
      <c r="D52" s="105">
        <f t="shared" si="2"/>
        <v>0</v>
      </c>
      <c r="E52" s="105">
        <f t="shared" si="3"/>
        <v>0</v>
      </c>
      <c r="F52" s="51">
        <f t="shared" si="5"/>
        <v>0</v>
      </c>
      <c r="G52" s="51"/>
      <c r="H52" s="51"/>
    </row>
    <row r="53" spans="1:8" ht="13.5">
      <c r="A53" s="52" t="s">
        <v>302</v>
      </c>
      <c r="B53" s="37" t="s">
        <v>303</v>
      </c>
      <c r="C53" s="105">
        <f t="shared" si="1"/>
        <v>21.877388</v>
      </c>
      <c r="D53" s="105">
        <f t="shared" si="2"/>
        <v>0</v>
      </c>
      <c r="E53" s="105">
        <f t="shared" si="3"/>
        <v>21.877388</v>
      </c>
      <c r="F53" s="51">
        <f t="shared" si="5"/>
        <v>218773.88</v>
      </c>
      <c r="G53" s="51"/>
      <c r="H53" s="51">
        <v>218773.88</v>
      </c>
    </row>
    <row r="54" spans="1:8" ht="13.5">
      <c r="A54" s="52" t="s">
        <v>304</v>
      </c>
      <c r="B54" s="37" t="s">
        <v>305</v>
      </c>
      <c r="C54" s="105">
        <f t="shared" si="1"/>
        <v>3.5</v>
      </c>
      <c r="D54" s="105">
        <f t="shared" si="2"/>
        <v>0</v>
      </c>
      <c r="E54" s="105">
        <f t="shared" si="3"/>
        <v>3.5</v>
      </c>
      <c r="F54" s="51">
        <f t="shared" si="5"/>
        <v>35000</v>
      </c>
      <c r="G54" s="51"/>
      <c r="H54" s="51">
        <v>35000</v>
      </c>
    </row>
    <row r="55" spans="1:8" ht="13.5">
      <c r="A55" s="52" t="s">
        <v>306</v>
      </c>
      <c r="B55" s="37" t="s">
        <v>307</v>
      </c>
      <c r="C55" s="105">
        <f t="shared" si="1"/>
        <v>17.345076000000002</v>
      </c>
      <c r="D55" s="105">
        <f t="shared" si="2"/>
        <v>0</v>
      </c>
      <c r="E55" s="105">
        <f t="shared" si="3"/>
        <v>17.345076000000002</v>
      </c>
      <c r="F55" s="51">
        <f t="shared" si="5"/>
        <v>173450.76</v>
      </c>
      <c r="G55" s="51"/>
      <c r="H55" s="51">
        <v>173450.76</v>
      </c>
    </row>
    <row r="56" spans="1:8" ht="13.5">
      <c r="A56" s="52" t="s">
        <v>308</v>
      </c>
      <c r="B56" s="37" t="s">
        <v>309</v>
      </c>
      <c r="C56" s="105">
        <f t="shared" si="1"/>
        <v>0</v>
      </c>
      <c r="D56" s="105">
        <f t="shared" si="2"/>
        <v>0</v>
      </c>
      <c r="E56" s="105">
        <f t="shared" si="3"/>
        <v>0</v>
      </c>
      <c r="F56" s="51">
        <f t="shared" si="5"/>
        <v>0</v>
      </c>
      <c r="G56" s="51"/>
      <c r="H56" s="51"/>
    </row>
    <row r="57" spans="1:8" ht="13.5">
      <c r="A57" s="52" t="s">
        <v>310</v>
      </c>
      <c r="B57" s="37" t="s">
        <v>311</v>
      </c>
      <c r="C57" s="105">
        <f t="shared" si="1"/>
        <v>2.885122</v>
      </c>
      <c r="D57" s="105">
        <f t="shared" si="2"/>
        <v>0</v>
      </c>
      <c r="E57" s="105">
        <f t="shared" si="3"/>
        <v>2.885122</v>
      </c>
      <c r="F57" s="51">
        <f t="shared" si="5"/>
        <v>28851.22</v>
      </c>
      <c r="G57" s="51"/>
      <c r="H57" s="51">
        <v>28851.22</v>
      </c>
    </row>
    <row r="58" spans="1:8" ht="13.5">
      <c r="A58" s="52" t="s">
        <v>312</v>
      </c>
      <c r="B58" s="37" t="s">
        <v>313</v>
      </c>
      <c r="C58" s="105">
        <f t="shared" si="1"/>
        <v>28.986999999999998</v>
      </c>
      <c r="D58" s="105">
        <f t="shared" si="2"/>
        <v>0</v>
      </c>
      <c r="E58" s="105">
        <f t="shared" si="3"/>
        <v>28.986999999999998</v>
      </c>
      <c r="F58" s="51">
        <f t="shared" si="5"/>
        <v>289870</v>
      </c>
      <c r="G58" s="51"/>
      <c r="H58" s="51">
        <v>289870</v>
      </c>
    </row>
    <row r="59" spans="1:8" ht="13.5">
      <c r="A59" s="52" t="s">
        <v>314</v>
      </c>
      <c r="B59" s="37" t="s">
        <v>315</v>
      </c>
      <c r="C59" s="105">
        <f t="shared" si="1"/>
        <v>0</v>
      </c>
      <c r="D59" s="105">
        <f t="shared" si="2"/>
        <v>0</v>
      </c>
      <c r="E59" s="105">
        <f t="shared" si="3"/>
        <v>0</v>
      </c>
      <c r="F59" s="51">
        <f t="shared" si="5"/>
        <v>0</v>
      </c>
      <c r="G59" s="51"/>
      <c r="H59" s="51"/>
    </row>
    <row r="60" spans="1:8" ht="13.5">
      <c r="A60" s="52" t="s">
        <v>316</v>
      </c>
      <c r="B60" s="37" t="s">
        <v>317</v>
      </c>
      <c r="C60" s="105">
        <f t="shared" si="1"/>
        <v>36.135956</v>
      </c>
      <c r="D60" s="105">
        <f t="shared" si="2"/>
        <v>0</v>
      </c>
      <c r="E60" s="105">
        <f t="shared" si="3"/>
        <v>36.135956</v>
      </c>
      <c r="F60" s="51">
        <f t="shared" si="5"/>
        <v>361359.56</v>
      </c>
      <c r="G60" s="51"/>
      <c r="H60" s="51">
        <v>361359.56</v>
      </c>
    </row>
    <row r="61" spans="1:8" ht="13.5">
      <c r="A61" s="144" t="s">
        <v>141</v>
      </c>
      <c r="B61" s="144"/>
      <c r="C61" s="144"/>
      <c r="D61" s="144"/>
      <c r="E61" s="144"/>
      <c r="F61" s="144"/>
      <c r="G61" s="144"/>
      <c r="H61" s="144"/>
    </row>
    <row r="62" spans="1:8" ht="12.75" customHeight="1">
      <c r="F62" s="45"/>
      <c r="G62" s="45"/>
      <c r="H62" s="45"/>
    </row>
    <row r="63" spans="1:8" ht="12.75" customHeight="1">
      <c r="F63" s="45"/>
      <c r="G63" s="45"/>
      <c r="H63" s="45"/>
    </row>
    <row r="64" spans="1:8" ht="12.75" customHeight="1">
      <c r="F64" s="45"/>
      <c r="G64" s="45"/>
      <c r="H64" s="45"/>
    </row>
    <row r="65" spans="6:8" ht="12.75" customHeight="1">
      <c r="F65" s="45"/>
      <c r="G65" s="45"/>
      <c r="H65" s="45"/>
    </row>
    <row r="66" spans="6:8" ht="12.75" customHeight="1">
      <c r="F66" s="45"/>
      <c r="G66" s="45"/>
      <c r="H66" s="45"/>
    </row>
    <row r="67" spans="6:8" ht="12.75" customHeight="1">
      <c r="F67" s="45"/>
      <c r="G67" s="45"/>
      <c r="H67" s="45"/>
    </row>
    <row r="68" spans="6:8" ht="12.75" customHeight="1">
      <c r="F68" s="45"/>
      <c r="G68" s="45"/>
      <c r="H68" s="45"/>
    </row>
    <row r="69" spans="6:8" ht="12.75" customHeight="1">
      <c r="F69" s="45"/>
      <c r="G69" s="45"/>
      <c r="H69" s="45"/>
    </row>
    <row r="70" spans="6:8" ht="12.75" customHeight="1">
      <c r="F70" s="45"/>
      <c r="G70" s="45"/>
      <c r="H70" s="45"/>
    </row>
    <row r="71" spans="6:8" ht="12.75" customHeight="1">
      <c r="F71" s="45"/>
      <c r="G71" s="45"/>
      <c r="H71" s="45"/>
    </row>
    <row r="72" spans="6:8" ht="12.75" customHeight="1">
      <c r="F72" s="45"/>
      <c r="G72" s="45"/>
      <c r="H72" s="45"/>
    </row>
    <row r="73" spans="6:8" ht="12.75" customHeight="1">
      <c r="F73" s="45"/>
      <c r="G73" s="45"/>
      <c r="H73" s="45"/>
    </row>
    <row r="74" spans="6:8" ht="12.75" customHeight="1">
      <c r="F74" s="45"/>
      <c r="G74" s="45"/>
      <c r="H74" s="45"/>
    </row>
    <row r="75" spans="6:8" ht="12.75" customHeight="1">
      <c r="F75" s="45"/>
      <c r="G75" s="45"/>
      <c r="H75" s="45"/>
    </row>
    <row r="76" spans="6:8" ht="12.75" customHeight="1">
      <c r="F76" s="45"/>
      <c r="G76" s="45"/>
      <c r="H76" s="45"/>
    </row>
    <row r="77" spans="6:8" ht="12.75" customHeight="1">
      <c r="F77" s="45"/>
      <c r="G77" s="45"/>
      <c r="H77" s="45"/>
    </row>
    <row r="78" spans="6:8" ht="12.75" customHeight="1">
      <c r="F78" s="45"/>
      <c r="G78" s="45"/>
      <c r="H78" s="45"/>
    </row>
    <row r="79" spans="6:8" ht="12.75" customHeight="1">
      <c r="F79" s="45"/>
      <c r="G79" s="45"/>
      <c r="H79" s="45"/>
    </row>
    <row r="80" spans="6:8" ht="12.75" customHeight="1">
      <c r="F80" s="45"/>
      <c r="G80" s="45"/>
      <c r="H80" s="45"/>
    </row>
    <row r="81" spans="6:8" ht="12.75" customHeight="1">
      <c r="F81" s="45"/>
      <c r="G81" s="45"/>
      <c r="H81" s="45"/>
    </row>
    <row r="82" spans="6:8" ht="12.75" customHeight="1">
      <c r="F82" s="45"/>
      <c r="G82" s="45"/>
      <c r="H82" s="45"/>
    </row>
    <row r="83" spans="6:8" ht="12.75" customHeight="1">
      <c r="F83" s="45"/>
      <c r="G83" s="45"/>
      <c r="H83" s="45"/>
    </row>
    <row r="84" spans="6:8" ht="12.75" customHeight="1">
      <c r="F84" s="45"/>
      <c r="G84" s="45"/>
      <c r="H84" s="45"/>
    </row>
    <row r="85" spans="6:8" ht="12.75" customHeight="1">
      <c r="F85" s="45"/>
      <c r="G85" s="45"/>
      <c r="H85" s="45"/>
    </row>
    <row r="86" spans="6:8" ht="12.75" customHeight="1">
      <c r="F86" s="45"/>
      <c r="G86" s="45"/>
      <c r="H86" s="45"/>
    </row>
    <row r="87" spans="6:8" ht="12.75" customHeight="1">
      <c r="F87" s="45"/>
      <c r="G87" s="45"/>
      <c r="H87" s="45"/>
    </row>
    <row r="88" spans="6:8" ht="12.75" customHeight="1">
      <c r="F88" s="45"/>
      <c r="G88" s="45"/>
      <c r="H88" s="45"/>
    </row>
    <row r="89" spans="6:8" ht="12.75" customHeight="1">
      <c r="F89" s="45"/>
      <c r="G89" s="45"/>
      <c r="H89" s="45"/>
    </row>
    <row r="90" spans="6:8" ht="12.75" customHeight="1">
      <c r="F90" s="45"/>
      <c r="G90" s="45"/>
      <c r="H90" s="45"/>
    </row>
    <row r="91" spans="6:8" ht="12.75" customHeight="1">
      <c r="F91" s="45"/>
      <c r="G91" s="45"/>
      <c r="H91" s="45"/>
    </row>
    <row r="92" spans="6:8" ht="12.75" customHeight="1">
      <c r="F92" s="45"/>
      <c r="G92" s="45"/>
      <c r="H92" s="45"/>
    </row>
    <row r="93" spans="6:8" ht="12.75" customHeight="1">
      <c r="F93" s="45"/>
      <c r="G93" s="45"/>
      <c r="H93" s="45"/>
    </row>
    <row r="94" spans="6:8" ht="12.75" customHeight="1">
      <c r="F94" s="45"/>
      <c r="G94" s="45"/>
      <c r="H94" s="45"/>
    </row>
    <row r="95" spans="6:8" ht="12.75" customHeight="1">
      <c r="F95" s="45"/>
      <c r="G95" s="45"/>
      <c r="H95" s="45"/>
    </row>
    <row r="96" spans="6:8" ht="12.75" customHeight="1">
      <c r="F96" s="45"/>
      <c r="G96" s="45"/>
      <c r="H96" s="45"/>
    </row>
    <row r="97" spans="6:8" ht="12.75" customHeight="1">
      <c r="F97" s="45"/>
      <c r="G97" s="45"/>
      <c r="H97" s="45"/>
    </row>
    <row r="98" spans="6:8" ht="12.75" customHeight="1">
      <c r="F98" s="45"/>
      <c r="G98" s="45"/>
      <c r="H98" s="45"/>
    </row>
    <row r="99" spans="6:8" ht="12.75" customHeight="1">
      <c r="F99" s="45"/>
      <c r="G99" s="45"/>
      <c r="H99" s="45"/>
    </row>
    <row r="100" spans="6:8" ht="12.75" customHeight="1">
      <c r="F100" s="45"/>
      <c r="G100" s="45"/>
      <c r="H100" s="45"/>
    </row>
    <row r="101" spans="6:8" ht="12.75" customHeight="1">
      <c r="F101" s="45"/>
      <c r="G101" s="45"/>
      <c r="H101" s="45"/>
    </row>
  </sheetData>
  <mergeCells count="7">
    <mergeCell ref="A6:B6"/>
    <mergeCell ref="A4:B4"/>
    <mergeCell ref="F4:H4"/>
    <mergeCell ref="A1:H1"/>
    <mergeCell ref="A61:H61"/>
    <mergeCell ref="C4:E4"/>
    <mergeCell ref="A3:C3"/>
  </mergeCells>
  <phoneticPr fontId="2" type="noConversion"/>
  <printOptions horizontalCentered="1"/>
  <pageMargins left="0.98425196850393704" right="0.59055118110236227" top="0.78740157480314965" bottom="0.78740157480314965" header="0.31496062992125984" footer="0.31496062992125984"/>
  <pageSetup paperSize="9" scale="87" orientation="portrait"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1"/>
  <sheetViews>
    <sheetView workbookViewId="0">
      <selection activeCell="G16" sqref="G16"/>
    </sheetView>
  </sheetViews>
  <sheetFormatPr defaultRowHeight="14.25"/>
  <cols>
    <col min="1" max="1" width="13" style="42" customWidth="1"/>
    <col min="2" max="2" width="43.33203125" style="18" customWidth="1"/>
    <col min="3" max="7" width="14.83203125" style="18" customWidth="1"/>
    <col min="8" max="8" width="14.83203125" style="18" hidden="1" customWidth="1"/>
    <col min="9" max="9" width="15.33203125" style="19" hidden="1" customWidth="1"/>
    <col min="10" max="10" width="14.6640625" style="19" hidden="1" customWidth="1"/>
    <col min="11" max="11" width="16" style="19" hidden="1" customWidth="1"/>
    <col min="12" max="12" width="14.5" style="18" customWidth="1"/>
    <col min="13" max="259" width="9.33203125" style="18"/>
    <col min="260" max="262" width="7.6640625" style="18" customWidth="1"/>
    <col min="263" max="263" width="55.1640625" style="18" customWidth="1"/>
    <col min="264" max="264" width="27.83203125" style="18" bestFit="1" customWidth="1"/>
    <col min="265" max="267" width="19.1640625" style="18" customWidth="1"/>
    <col min="268" max="515" width="9.33203125" style="18"/>
    <col min="516" max="518" width="7.6640625" style="18" customWidth="1"/>
    <col min="519" max="519" width="55.1640625" style="18" customWidth="1"/>
    <col min="520" max="520" width="27.83203125" style="18" bestFit="1" customWidth="1"/>
    <col min="521" max="523" width="19.1640625" style="18" customWidth="1"/>
    <col min="524" max="771" width="9.33203125" style="18"/>
    <col min="772" max="774" width="7.6640625" style="18" customWidth="1"/>
    <col min="775" max="775" width="55.1640625" style="18" customWidth="1"/>
    <col min="776" max="776" width="27.83203125" style="18" bestFit="1" customWidth="1"/>
    <col min="777" max="779" width="19.1640625" style="18" customWidth="1"/>
    <col min="780" max="1027" width="9.33203125" style="18"/>
    <col min="1028" max="1030" width="7.6640625" style="18" customWidth="1"/>
    <col min="1031" max="1031" width="55.1640625" style="18" customWidth="1"/>
    <col min="1032" max="1032" width="27.83203125" style="18" bestFit="1" customWidth="1"/>
    <col min="1033" max="1035" width="19.1640625" style="18" customWidth="1"/>
    <col min="1036" max="1283" width="9.33203125" style="18"/>
    <col min="1284" max="1286" width="7.6640625" style="18" customWidth="1"/>
    <col min="1287" max="1287" width="55.1640625" style="18" customWidth="1"/>
    <col min="1288" max="1288" width="27.83203125" style="18" bestFit="1" customWidth="1"/>
    <col min="1289" max="1291" width="19.1640625" style="18" customWidth="1"/>
    <col min="1292" max="1539" width="9.33203125" style="18"/>
    <col min="1540" max="1542" width="7.6640625" style="18" customWidth="1"/>
    <col min="1543" max="1543" width="55.1640625" style="18" customWidth="1"/>
    <col min="1544" max="1544" width="27.83203125" style="18" bestFit="1" customWidth="1"/>
    <col min="1545" max="1547" width="19.1640625" style="18" customWidth="1"/>
    <col min="1548" max="1795" width="9.33203125" style="18"/>
    <col min="1796" max="1798" width="7.6640625" style="18" customWidth="1"/>
    <col min="1799" max="1799" width="55.1640625" style="18" customWidth="1"/>
    <col min="1800" max="1800" width="27.83203125" style="18" bestFit="1" customWidth="1"/>
    <col min="1801" max="1803" width="19.1640625" style="18" customWidth="1"/>
    <col min="1804" max="2051" width="9.33203125" style="18"/>
    <col min="2052" max="2054" width="7.6640625" style="18" customWidth="1"/>
    <col min="2055" max="2055" width="55.1640625" style="18" customWidth="1"/>
    <col min="2056" max="2056" width="27.83203125" style="18" bestFit="1" customWidth="1"/>
    <col min="2057" max="2059" width="19.1640625" style="18" customWidth="1"/>
    <col min="2060" max="2307" width="9.33203125" style="18"/>
    <col min="2308" max="2310" width="7.6640625" style="18" customWidth="1"/>
    <col min="2311" max="2311" width="55.1640625" style="18" customWidth="1"/>
    <col min="2312" max="2312" width="27.83203125" style="18" bestFit="1" customWidth="1"/>
    <col min="2313" max="2315" width="19.1640625" style="18" customWidth="1"/>
    <col min="2316" max="2563" width="9.33203125" style="18"/>
    <col min="2564" max="2566" width="7.6640625" style="18" customWidth="1"/>
    <col min="2567" max="2567" width="55.1640625" style="18" customWidth="1"/>
    <col min="2568" max="2568" width="27.83203125" style="18" bestFit="1" customWidth="1"/>
    <col min="2569" max="2571" width="19.1640625" style="18" customWidth="1"/>
    <col min="2572" max="2819" width="9.33203125" style="18"/>
    <col min="2820" max="2822" width="7.6640625" style="18" customWidth="1"/>
    <col min="2823" max="2823" width="55.1640625" style="18" customWidth="1"/>
    <col min="2824" max="2824" width="27.83203125" style="18" bestFit="1" customWidth="1"/>
    <col min="2825" max="2827" width="19.1640625" style="18" customWidth="1"/>
    <col min="2828" max="3075" width="9.33203125" style="18"/>
    <col min="3076" max="3078" width="7.6640625" style="18" customWidth="1"/>
    <col min="3079" max="3079" width="55.1640625" style="18" customWidth="1"/>
    <col min="3080" max="3080" width="27.83203125" style="18" bestFit="1" customWidth="1"/>
    <col min="3081" max="3083" width="19.1640625" style="18" customWidth="1"/>
    <col min="3084" max="3331" width="9.33203125" style="18"/>
    <col min="3332" max="3334" width="7.6640625" style="18" customWidth="1"/>
    <col min="3335" max="3335" width="55.1640625" style="18" customWidth="1"/>
    <col min="3336" max="3336" width="27.83203125" style="18" bestFit="1" customWidth="1"/>
    <col min="3337" max="3339" width="19.1640625" style="18" customWidth="1"/>
    <col min="3340" max="3587" width="9.33203125" style="18"/>
    <col min="3588" max="3590" width="7.6640625" style="18" customWidth="1"/>
    <col min="3591" max="3591" width="55.1640625" style="18" customWidth="1"/>
    <col min="3592" max="3592" width="27.83203125" style="18" bestFit="1" customWidth="1"/>
    <col min="3593" max="3595" width="19.1640625" style="18" customWidth="1"/>
    <col min="3596" max="3843" width="9.33203125" style="18"/>
    <col min="3844" max="3846" width="7.6640625" style="18" customWidth="1"/>
    <col min="3847" max="3847" width="55.1640625" style="18" customWidth="1"/>
    <col min="3848" max="3848" width="27.83203125" style="18" bestFit="1" customWidth="1"/>
    <col min="3849" max="3851" width="19.1640625" style="18" customWidth="1"/>
    <col min="3852" max="4099" width="9.33203125" style="18"/>
    <col min="4100" max="4102" width="7.6640625" style="18" customWidth="1"/>
    <col min="4103" max="4103" width="55.1640625" style="18" customWidth="1"/>
    <col min="4104" max="4104" width="27.83203125" style="18" bestFit="1" customWidth="1"/>
    <col min="4105" max="4107" width="19.1640625" style="18" customWidth="1"/>
    <col min="4108" max="4355" width="9.33203125" style="18"/>
    <col min="4356" max="4358" width="7.6640625" style="18" customWidth="1"/>
    <col min="4359" max="4359" width="55.1640625" style="18" customWidth="1"/>
    <col min="4360" max="4360" width="27.83203125" style="18" bestFit="1" customWidth="1"/>
    <col min="4361" max="4363" width="19.1640625" style="18" customWidth="1"/>
    <col min="4364" max="4611" width="9.33203125" style="18"/>
    <col min="4612" max="4614" width="7.6640625" style="18" customWidth="1"/>
    <col min="4615" max="4615" width="55.1640625" style="18" customWidth="1"/>
    <col min="4616" max="4616" width="27.83203125" style="18" bestFit="1" customWidth="1"/>
    <col min="4617" max="4619" width="19.1640625" style="18" customWidth="1"/>
    <col min="4620" max="4867" width="9.33203125" style="18"/>
    <col min="4868" max="4870" width="7.6640625" style="18" customWidth="1"/>
    <col min="4871" max="4871" width="55.1640625" style="18" customWidth="1"/>
    <col min="4872" max="4872" width="27.83203125" style="18" bestFit="1" customWidth="1"/>
    <col min="4873" max="4875" width="19.1640625" style="18" customWidth="1"/>
    <col min="4876" max="5123" width="9.33203125" style="18"/>
    <col min="5124" max="5126" width="7.6640625" style="18" customWidth="1"/>
    <col min="5127" max="5127" width="55.1640625" style="18" customWidth="1"/>
    <col min="5128" max="5128" width="27.83203125" style="18" bestFit="1" customWidth="1"/>
    <col min="5129" max="5131" width="19.1640625" style="18" customWidth="1"/>
    <col min="5132" max="5379" width="9.33203125" style="18"/>
    <col min="5380" max="5382" width="7.6640625" style="18" customWidth="1"/>
    <col min="5383" max="5383" width="55.1640625" style="18" customWidth="1"/>
    <col min="5384" max="5384" width="27.83203125" style="18" bestFit="1" customWidth="1"/>
    <col min="5385" max="5387" width="19.1640625" style="18" customWidth="1"/>
    <col min="5388" max="5635" width="9.33203125" style="18"/>
    <col min="5636" max="5638" width="7.6640625" style="18" customWidth="1"/>
    <col min="5639" max="5639" width="55.1640625" style="18" customWidth="1"/>
    <col min="5640" max="5640" width="27.83203125" style="18" bestFit="1" customWidth="1"/>
    <col min="5641" max="5643" width="19.1640625" style="18" customWidth="1"/>
    <col min="5644" max="5891" width="9.33203125" style="18"/>
    <col min="5892" max="5894" width="7.6640625" style="18" customWidth="1"/>
    <col min="5895" max="5895" width="55.1640625" style="18" customWidth="1"/>
    <col min="5896" max="5896" width="27.83203125" style="18" bestFit="1" customWidth="1"/>
    <col min="5897" max="5899" width="19.1640625" style="18" customWidth="1"/>
    <col min="5900" max="6147" width="9.33203125" style="18"/>
    <col min="6148" max="6150" width="7.6640625" style="18" customWidth="1"/>
    <col min="6151" max="6151" width="55.1640625" style="18" customWidth="1"/>
    <col min="6152" max="6152" width="27.83203125" style="18" bestFit="1" customWidth="1"/>
    <col min="6153" max="6155" width="19.1640625" style="18" customWidth="1"/>
    <col min="6156" max="6403" width="9.33203125" style="18"/>
    <col min="6404" max="6406" width="7.6640625" style="18" customWidth="1"/>
    <col min="6407" max="6407" width="55.1640625" style="18" customWidth="1"/>
    <col min="6408" max="6408" width="27.83203125" style="18" bestFit="1" customWidth="1"/>
    <col min="6409" max="6411" width="19.1640625" style="18" customWidth="1"/>
    <col min="6412" max="6659" width="9.33203125" style="18"/>
    <col min="6660" max="6662" width="7.6640625" style="18" customWidth="1"/>
    <col min="6663" max="6663" width="55.1640625" style="18" customWidth="1"/>
    <col min="6664" max="6664" width="27.83203125" style="18" bestFit="1" customWidth="1"/>
    <col min="6665" max="6667" width="19.1640625" style="18" customWidth="1"/>
    <col min="6668" max="6915" width="9.33203125" style="18"/>
    <col min="6916" max="6918" width="7.6640625" style="18" customWidth="1"/>
    <col min="6919" max="6919" width="55.1640625" style="18" customWidth="1"/>
    <col min="6920" max="6920" width="27.83203125" style="18" bestFit="1" customWidth="1"/>
    <col min="6921" max="6923" width="19.1640625" style="18" customWidth="1"/>
    <col min="6924" max="7171" width="9.33203125" style="18"/>
    <col min="7172" max="7174" width="7.6640625" style="18" customWidth="1"/>
    <col min="7175" max="7175" width="55.1640625" style="18" customWidth="1"/>
    <col min="7176" max="7176" width="27.83203125" style="18" bestFit="1" customWidth="1"/>
    <col min="7177" max="7179" width="19.1640625" style="18" customWidth="1"/>
    <col min="7180" max="7427" width="9.33203125" style="18"/>
    <col min="7428" max="7430" width="7.6640625" style="18" customWidth="1"/>
    <col min="7431" max="7431" width="55.1640625" style="18" customWidth="1"/>
    <col min="7432" max="7432" width="27.83203125" style="18" bestFit="1" customWidth="1"/>
    <col min="7433" max="7435" width="19.1640625" style="18" customWidth="1"/>
    <col min="7436" max="7683" width="9.33203125" style="18"/>
    <col min="7684" max="7686" width="7.6640625" style="18" customWidth="1"/>
    <col min="7687" max="7687" width="55.1640625" style="18" customWidth="1"/>
    <col min="7688" max="7688" width="27.83203125" style="18" bestFit="1" customWidth="1"/>
    <col min="7689" max="7691" width="19.1640625" style="18" customWidth="1"/>
    <col min="7692" max="7939" width="9.33203125" style="18"/>
    <col min="7940" max="7942" width="7.6640625" style="18" customWidth="1"/>
    <col min="7943" max="7943" width="55.1640625" style="18" customWidth="1"/>
    <col min="7944" max="7944" width="27.83203125" style="18" bestFit="1" customWidth="1"/>
    <col min="7945" max="7947" width="19.1640625" style="18" customWidth="1"/>
    <col min="7948" max="8195" width="9.33203125" style="18"/>
    <col min="8196" max="8198" width="7.6640625" style="18" customWidth="1"/>
    <col min="8199" max="8199" width="55.1640625" style="18" customWidth="1"/>
    <col min="8200" max="8200" width="27.83203125" style="18" bestFit="1" customWidth="1"/>
    <col min="8201" max="8203" width="19.1640625" style="18" customWidth="1"/>
    <col min="8204" max="8451" width="9.33203125" style="18"/>
    <col min="8452" max="8454" width="7.6640625" style="18" customWidth="1"/>
    <col min="8455" max="8455" width="55.1640625" style="18" customWidth="1"/>
    <col min="8456" max="8456" width="27.83203125" style="18" bestFit="1" customWidth="1"/>
    <col min="8457" max="8459" width="19.1640625" style="18" customWidth="1"/>
    <col min="8460" max="8707" width="9.33203125" style="18"/>
    <col min="8708" max="8710" width="7.6640625" style="18" customWidth="1"/>
    <col min="8711" max="8711" width="55.1640625" style="18" customWidth="1"/>
    <col min="8712" max="8712" width="27.83203125" style="18" bestFit="1" customWidth="1"/>
    <col min="8713" max="8715" width="19.1640625" style="18" customWidth="1"/>
    <col min="8716" max="8963" width="9.33203125" style="18"/>
    <col min="8964" max="8966" width="7.6640625" style="18" customWidth="1"/>
    <col min="8967" max="8967" width="55.1640625" style="18" customWidth="1"/>
    <col min="8968" max="8968" width="27.83203125" style="18" bestFit="1" customWidth="1"/>
    <col min="8969" max="8971" width="19.1640625" style="18" customWidth="1"/>
    <col min="8972" max="9219" width="9.33203125" style="18"/>
    <col min="9220" max="9222" width="7.6640625" style="18" customWidth="1"/>
    <col min="9223" max="9223" width="55.1640625" style="18" customWidth="1"/>
    <col min="9224" max="9224" width="27.83203125" style="18" bestFit="1" customWidth="1"/>
    <col min="9225" max="9227" width="19.1640625" style="18" customWidth="1"/>
    <col min="9228" max="9475" width="9.33203125" style="18"/>
    <col min="9476" max="9478" width="7.6640625" style="18" customWidth="1"/>
    <col min="9479" max="9479" width="55.1640625" style="18" customWidth="1"/>
    <col min="9480" max="9480" width="27.83203125" style="18" bestFit="1" customWidth="1"/>
    <col min="9481" max="9483" width="19.1640625" style="18" customWidth="1"/>
    <col min="9484" max="9731" width="9.33203125" style="18"/>
    <col min="9732" max="9734" width="7.6640625" style="18" customWidth="1"/>
    <col min="9735" max="9735" width="55.1640625" style="18" customWidth="1"/>
    <col min="9736" max="9736" width="27.83203125" style="18" bestFit="1" customWidth="1"/>
    <col min="9737" max="9739" width="19.1640625" style="18" customWidth="1"/>
    <col min="9740" max="9987" width="9.33203125" style="18"/>
    <col min="9988" max="9990" width="7.6640625" style="18" customWidth="1"/>
    <col min="9991" max="9991" width="55.1640625" style="18" customWidth="1"/>
    <col min="9992" max="9992" width="27.83203125" style="18" bestFit="1" customWidth="1"/>
    <col min="9993" max="9995" width="19.1640625" style="18" customWidth="1"/>
    <col min="9996" max="10243" width="9.33203125" style="18"/>
    <col min="10244" max="10246" width="7.6640625" style="18" customWidth="1"/>
    <col min="10247" max="10247" width="55.1640625" style="18" customWidth="1"/>
    <col min="10248" max="10248" width="27.83203125" style="18" bestFit="1" customWidth="1"/>
    <col min="10249" max="10251" width="19.1640625" style="18" customWidth="1"/>
    <col min="10252" max="10499" width="9.33203125" style="18"/>
    <col min="10500" max="10502" width="7.6640625" style="18" customWidth="1"/>
    <col min="10503" max="10503" width="55.1640625" style="18" customWidth="1"/>
    <col min="10504" max="10504" width="27.83203125" style="18" bestFit="1" customWidth="1"/>
    <col min="10505" max="10507" width="19.1640625" style="18" customWidth="1"/>
    <col min="10508" max="10755" width="9.33203125" style="18"/>
    <col min="10756" max="10758" width="7.6640625" style="18" customWidth="1"/>
    <col min="10759" max="10759" width="55.1640625" style="18" customWidth="1"/>
    <col min="10760" max="10760" width="27.83203125" style="18" bestFit="1" customWidth="1"/>
    <col min="10761" max="10763" width="19.1640625" style="18" customWidth="1"/>
    <col min="10764" max="11011" width="9.33203125" style="18"/>
    <col min="11012" max="11014" width="7.6640625" style="18" customWidth="1"/>
    <col min="11015" max="11015" width="55.1640625" style="18" customWidth="1"/>
    <col min="11016" max="11016" width="27.83203125" style="18" bestFit="1" customWidth="1"/>
    <col min="11017" max="11019" width="19.1640625" style="18" customWidth="1"/>
    <col min="11020" max="11267" width="9.33203125" style="18"/>
    <col min="11268" max="11270" width="7.6640625" style="18" customWidth="1"/>
    <col min="11271" max="11271" width="55.1640625" style="18" customWidth="1"/>
    <col min="11272" max="11272" width="27.83203125" style="18" bestFit="1" customWidth="1"/>
    <col min="11273" max="11275" width="19.1640625" style="18" customWidth="1"/>
    <col min="11276" max="11523" width="9.33203125" style="18"/>
    <col min="11524" max="11526" width="7.6640625" style="18" customWidth="1"/>
    <col min="11527" max="11527" width="55.1640625" style="18" customWidth="1"/>
    <col min="11528" max="11528" width="27.83203125" style="18" bestFit="1" customWidth="1"/>
    <col min="11529" max="11531" width="19.1640625" style="18" customWidth="1"/>
    <col min="11532" max="11779" width="9.33203125" style="18"/>
    <col min="11780" max="11782" width="7.6640625" style="18" customWidth="1"/>
    <col min="11783" max="11783" width="55.1640625" style="18" customWidth="1"/>
    <col min="11784" max="11784" width="27.83203125" style="18" bestFit="1" customWidth="1"/>
    <col min="11785" max="11787" width="19.1640625" style="18" customWidth="1"/>
    <col min="11788" max="12035" width="9.33203125" style="18"/>
    <col min="12036" max="12038" width="7.6640625" style="18" customWidth="1"/>
    <col min="12039" max="12039" width="55.1640625" style="18" customWidth="1"/>
    <col min="12040" max="12040" width="27.83203125" style="18" bestFit="1" customWidth="1"/>
    <col min="12041" max="12043" width="19.1640625" style="18" customWidth="1"/>
    <col min="12044" max="12291" width="9.33203125" style="18"/>
    <col min="12292" max="12294" width="7.6640625" style="18" customWidth="1"/>
    <col min="12295" max="12295" width="55.1640625" style="18" customWidth="1"/>
    <col min="12296" max="12296" width="27.83203125" style="18" bestFit="1" customWidth="1"/>
    <col min="12297" max="12299" width="19.1640625" style="18" customWidth="1"/>
    <col min="12300" max="12547" width="9.33203125" style="18"/>
    <col min="12548" max="12550" width="7.6640625" style="18" customWidth="1"/>
    <col min="12551" max="12551" width="55.1640625" style="18" customWidth="1"/>
    <col min="12552" max="12552" width="27.83203125" style="18" bestFit="1" customWidth="1"/>
    <col min="12553" max="12555" width="19.1640625" style="18" customWidth="1"/>
    <col min="12556" max="12803" width="9.33203125" style="18"/>
    <col min="12804" max="12806" width="7.6640625" style="18" customWidth="1"/>
    <col min="12807" max="12807" width="55.1640625" style="18" customWidth="1"/>
    <col min="12808" max="12808" width="27.83203125" style="18" bestFit="1" customWidth="1"/>
    <col min="12809" max="12811" width="19.1640625" style="18" customWidth="1"/>
    <col min="12812" max="13059" width="9.33203125" style="18"/>
    <col min="13060" max="13062" width="7.6640625" style="18" customWidth="1"/>
    <col min="13063" max="13063" width="55.1640625" style="18" customWidth="1"/>
    <col min="13064" max="13064" width="27.83203125" style="18" bestFit="1" customWidth="1"/>
    <col min="13065" max="13067" width="19.1640625" style="18" customWidth="1"/>
    <col min="13068" max="13315" width="9.33203125" style="18"/>
    <col min="13316" max="13318" width="7.6640625" style="18" customWidth="1"/>
    <col min="13319" max="13319" width="55.1640625" style="18" customWidth="1"/>
    <col min="13320" max="13320" width="27.83203125" style="18" bestFit="1" customWidth="1"/>
    <col min="13321" max="13323" width="19.1640625" style="18" customWidth="1"/>
    <col min="13324" max="13571" width="9.33203125" style="18"/>
    <col min="13572" max="13574" width="7.6640625" style="18" customWidth="1"/>
    <col min="13575" max="13575" width="55.1640625" style="18" customWidth="1"/>
    <col min="13576" max="13576" width="27.83203125" style="18" bestFit="1" customWidth="1"/>
    <col min="13577" max="13579" width="19.1640625" style="18" customWidth="1"/>
    <col min="13580" max="13827" width="9.33203125" style="18"/>
    <col min="13828" max="13830" width="7.6640625" style="18" customWidth="1"/>
    <col min="13831" max="13831" width="55.1640625" style="18" customWidth="1"/>
    <col min="13832" max="13832" width="27.83203125" style="18" bestFit="1" customWidth="1"/>
    <col min="13833" max="13835" width="19.1640625" style="18" customWidth="1"/>
    <col min="13836" max="14083" width="9.33203125" style="18"/>
    <col min="14084" max="14086" width="7.6640625" style="18" customWidth="1"/>
    <col min="14087" max="14087" width="55.1640625" style="18" customWidth="1"/>
    <col min="14088" max="14088" width="27.83203125" style="18" bestFit="1" customWidth="1"/>
    <col min="14089" max="14091" width="19.1640625" style="18" customWidth="1"/>
    <col min="14092" max="14339" width="9.33203125" style="18"/>
    <col min="14340" max="14342" width="7.6640625" style="18" customWidth="1"/>
    <col min="14343" max="14343" width="55.1640625" style="18" customWidth="1"/>
    <col min="14344" max="14344" width="27.83203125" style="18" bestFit="1" customWidth="1"/>
    <col min="14345" max="14347" width="19.1640625" style="18" customWidth="1"/>
    <col min="14348" max="14595" width="9.33203125" style="18"/>
    <col min="14596" max="14598" width="7.6640625" style="18" customWidth="1"/>
    <col min="14599" max="14599" width="55.1640625" style="18" customWidth="1"/>
    <col min="14600" max="14600" width="27.83203125" style="18" bestFit="1" customWidth="1"/>
    <col min="14601" max="14603" width="19.1640625" style="18" customWidth="1"/>
    <col min="14604" max="14851" width="9.33203125" style="18"/>
    <col min="14852" max="14854" width="7.6640625" style="18" customWidth="1"/>
    <col min="14855" max="14855" width="55.1640625" style="18" customWidth="1"/>
    <col min="14856" max="14856" width="27.83203125" style="18" bestFit="1" customWidth="1"/>
    <col min="14857" max="14859" width="19.1640625" style="18" customWidth="1"/>
    <col min="14860" max="15107" width="9.33203125" style="18"/>
    <col min="15108" max="15110" width="7.6640625" style="18" customWidth="1"/>
    <col min="15111" max="15111" width="55.1640625" style="18" customWidth="1"/>
    <col min="15112" max="15112" width="27.83203125" style="18" bestFit="1" customWidth="1"/>
    <col min="15113" max="15115" width="19.1640625" style="18" customWidth="1"/>
    <col min="15116" max="15363" width="9.33203125" style="18"/>
    <col min="15364" max="15366" width="7.6640625" style="18" customWidth="1"/>
    <col min="15367" max="15367" width="55.1640625" style="18" customWidth="1"/>
    <col min="15368" max="15368" width="27.83203125" style="18" bestFit="1" customWidth="1"/>
    <col min="15369" max="15371" width="19.1640625" style="18" customWidth="1"/>
    <col min="15372" max="15619" width="9.33203125" style="18"/>
    <col min="15620" max="15622" width="7.6640625" style="18" customWidth="1"/>
    <col min="15623" max="15623" width="55.1640625" style="18" customWidth="1"/>
    <col min="15624" max="15624" width="27.83203125" style="18" bestFit="1" customWidth="1"/>
    <col min="15625" max="15627" width="19.1640625" style="18" customWidth="1"/>
    <col min="15628" max="15875" width="9.33203125" style="18"/>
    <col min="15876" max="15878" width="7.6640625" style="18" customWidth="1"/>
    <col min="15879" max="15879" width="55.1640625" style="18" customWidth="1"/>
    <col min="15880" max="15880" width="27.83203125" style="18" bestFit="1" customWidth="1"/>
    <col min="15881" max="15883" width="19.1640625" style="18" customWidth="1"/>
    <col min="15884" max="16131" width="9.33203125" style="18"/>
    <col min="16132" max="16134" width="7.6640625" style="18" customWidth="1"/>
    <col min="16135" max="16135" width="55.1640625" style="18" customWidth="1"/>
    <col min="16136" max="16136" width="27.83203125" style="18" bestFit="1" customWidth="1"/>
    <col min="16137" max="16139" width="19.1640625" style="18" customWidth="1"/>
    <col min="16140" max="16384" width="9.33203125" style="18"/>
  </cols>
  <sheetData>
    <row r="1" spans="1:14" ht="25.5">
      <c r="A1" s="113" t="s">
        <v>155</v>
      </c>
      <c r="B1" s="113"/>
      <c r="C1" s="113"/>
      <c r="D1" s="113"/>
      <c r="E1" s="113"/>
      <c r="F1" s="113"/>
      <c r="G1" s="113"/>
      <c r="H1" s="113"/>
      <c r="I1" s="113"/>
      <c r="J1" s="113"/>
      <c r="K1" s="113"/>
      <c r="L1" s="113"/>
    </row>
    <row r="2" spans="1:14" ht="15" customHeight="1">
      <c r="A2" s="56"/>
      <c r="B2" s="61"/>
      <c r="C2" s="61"/>
      <c r="D2" s="61"/>
      <c r="E2" s="61"/>
      <c r="F2" s="61"/>
      <c r="G2" s="61"/>
      <c r="H2" s="61"/>
      <c r="I2" s="61"/>
      <c r="J2" s="62"/>
      <c r="K2" s="59"/>
      <c r="L2" s="59" t="s">
        <v>106</v>
      </c>
    </row>
    <row r="3" spans="1:14" ht="15" customHeight="1">
      <c r="A3" s="118" t="s">
        <v>203</v>
      </c>
      <c r="B3" s="118"/>
      <c r="C3" s="63"/>
      <c r="D3" s="63"/>
      <c r="E3" s="63"/>
      <c r="F3" s="63"/>
      <c r="G3" s="63"/>
      <c r="H3" s="64"/>
      <c r="I3" s="62"/>
      <c r="J3" s="62"/>
      <c r="K3" s="62"/>
      <c r="L3" s="59" t="s">
        <v>19</v>
      </c>
    </row>
    <row r="4" spans="1:14" ht="20.25" customHeight="1">
      <c r="A4" s="147" t="s">
        <v>71</v>
      </c>
      <c r="B4" s="135" t="s">
        <v>73</v>
      </c>
      <c r="C4" s="135" t="s">
        <v>160</v>
      </c>
      <c r="D4" s="146" t="s">
        <v>74</v>
      </c>
      <c r="E4" s="146" t="s">
        <v>75</v>
      </c>
      <c r="F4" s="146"/>
      <c r="G4" s="146"/>
      <c r="H4" s="146" t="s">
        <v>74</v>
      </c>
      <c r="I4" s="146" t="s">
        <v>75</v>
      </c>
      <c r="J4" s="146"/>
      <c r="K4" s="146"/>
      <c r="L4" s="146" t="s">
        <v>76</v>
      </c>
    </row>
    <row r="5" spans="1:14" ht="20.25" customHeight="1">
      <c r="A5" s="148"/>
      <c r="B5" s="135"/>
      <c r="C5" s="135"/>
      <c r="D5" s="146"/>
      <c r="E5" s="84" t="s">
        <v>11</v>
      </c>
      <c r="F5" s="34" t="s">
        <v>14</v>
      </c>
      <c r="G5" s="84" t="s">
        <v>15</v>
      </c>
      <c r="H5" s="146"/>
      <c r="I5" s="55" t="s">
        <v>21</v>
      </c>
      <c r="J5" s="34" t="s">
        <v>22</v>
      </c>
      <c r="K5" s="55" t="s">
        <v>23</v>
      </c>
      <c r="L5" s="146"/>
    </row>
    <row r="6" spans="1:14" ht="21" customHeight="1">
      <c r="A6" s="145" t="s">
        <v>21</v>
      </c>
      <c r="B6" s="145"/>
      <c r="C6" s="40"/>
      <c r="D6" s="40">
        <f>H6/10000</f>
        <v>0.28000000000000003</v>
      </c>
      <c r="E6" s="40">
        <f t="shared" ref="E6" si="0">I6/10000</f>
        <v>0.28000000000000003</v>
      </c>
      <c r="F6" s="40"/>
      <c r="G6" s="40">
        <f t="shared" ref="G6" si="1">K6/10000</f>
        <v>0.28000000000000003</v>
      </c>
      <c r="H6" s="41">
        <v>2800</v>
      </c>
      <c r="I6" s="41">
        <v>2800</v>
      </c>
      <c r="J6" s="41"/>
      <c r="K6" s="41">
        <v>2800</v>
      </c>
      <c r="L6" s="40"/>
    </row>
    <row r="7" spans="1:14" ht="21" customHeight="1">
      <c r="A7" s="20">
        <v>229</v>
      </c>
      <c r="B7" s="20" t="s">
        <v>318</v>
      </c>
      <c r="C7" s="40"/>
      <c r="D7" s="40">
        <f>H7/10000</f>
        <v>0.28000000000000003</v>
      </c>
      <c r="E7" s="40">
        <f t="shared" ref="E7:G7" si="2">I7/10000</f>
        <v>0.28000000000000003</v>
      </c>
      <c r="F7" s="40"/>
      <c r="G7" s="40">
        <f t="shared" si="2"/>
        <v>0.28000000000000003</v>
      </c>
      <c r="H7" s="41">
        <v>2800</v>
      </c>
      <c r="I7" s="41">
        <v>2800</v>
      </c>
      <c r="J7" s="41"/>
      <c r="K7" s="41">
        <v>2800</v>
      </c>
      <c r="L7" s="40"/>
    </row>
    <row r="8" spans="1:14" ht="21" customHeight="1">
      <c r="A8" s="20">
        <v>22960</v>
      </c>
      <c r="B8" s="20" t="s">
        <v>319</v>
      </c>
      <c r="C8" s="40"/>
      <c r="D8" s="40">
        <f>H8/10000</f>
        <v>0.28000000000000003</v>
      </c>
      <c r="E8" s="40">
        <f t="shared" ref="E8" si="3">I8/10000</f>
        <v>0.28000000000000003</v>
      </c>
      <c r="F8" s="40"/>
      <c r="G8" s="40">
        <f t="shared" ref="G8" si="4">K8/10000</f>
        <v>0.28000000000000003</v>
      </c>
      <c r="H8" s="41">
        <v>2800</v>
      </c>
      <c r="I8" s="41">
        <v>2800</v>
      </c>
      <c r="J8" s="41"/>
      <c r="K8" s="41">
        <v>2800</v>
      </c>
      <c r="L8" s="40"/>
    </row>
    <row r="9" spans="1:14" ht="21" customHeight="1">
      <c r="A9" s="20">
        <v>2296099</v>
      </c>
      <c r="B9" s="20" t="s">
        <v>320</v>
      </c>
      <c r="C9" s="40"/>
      <c r="D9" s="40">
        <v>0.28000000000000003</v>
      </c>
      <c r="E9" s="40">
        <v>0.28000000000000003</v>
      </c>
      <c r="F9" s="40"/>
      <c r="G9" s="40">
        <v>0.28000000000000003</v>
      </c>
      <c r="H9" s="41">
        <v>2800</v>
      </c>
      <c r="I9" s="41">
        <v>2800</v>
      </c>
      <c r="J9" s="41"/>
      <c r="K9" s="41">
        <v>2800</v>
      </c>
      <c r="L9" s="40"/>
    </row>
    <row r="10" spans="1:14" ht="21" customHeight="1">
      <c r="A10" s="53" t="s">
        <v>166</v>
      </c>
      <c r="B10" s="69"/>
      <c r="C10" s="69"/>
      <c r="D10" s="69"/>
      <c r="E10" s="69"/>
      <c r="F10" s="69"/>
      <c r="G10" s="69"/>
      <c r="H10" s="69"/>
      <c r="I10" s="69"/>
      <c r="J10" s="69"/>
      <c r="K10" s="69"/>
      <c r="L10" s="69"/>
    </row>
    <row r="11" spans="1:14" ht="21" customHeight="1">
      <c r="A11" s="48"/>
      <c r="B11" s="69"/>
      <c r="C11" s="69"/>
      <c r="D11" s="69"/>
      <c r="E11" s="69"/>
      <c r="F11" s="69"/>
      <c r="G11" s="69"/>
      <c r="H11" s="69"/>
      <c r="I11" s="69"/>
      <c r="J11" s="69"/>
      <c r="K11" s="69"/>
      <c r="L11" s="69"/>
      <c r="M11" s="54"/>
      <c r="N11" s="54"/>
    </row>
    <row r="12" spans="1:14" ht="21" customHeight="1">
      <c r="I12" s="18"/>
      <c r="J12" s="18"/>
      <c r="K12" s="18"/>
    </row>
    <row r="13" spans="1:14" ht="21" customHeight="1">
      <c r="I13" s="18"/>
      <c r="J13" s="18"/>
      <c r="K13" s="18"/>
    </row>
    <row r="14" spans="1:14" ht="21" customHeight="1">
      <c r="I14" s="18"/>
      <c r="J14" s="18"/>
      <c r="K14" s="18"/>
    </row>
    <row r="15" spans="1:14" ht="21" customHeight="1">
      <c r="I15" s="18"/>
      <c r="J15" s="18"/>
      <c r="K15" s="18"/>
    </row>
    <row r="16" spans="1:14" ht="21" customHeight="1">
      <c r="I16" s="18"/>
      <c r="J16" s="18"/>
      <c r="K16" s="18"/>
    </row>
    <row r="17" spans="9:11" ht="21" customHeight="1">
      <c r="I17" s="18"/>
      <c r="J17" s="18"/>
      <c r="K17" s="18"/>
    </row>
    <row r="18" spans="9:11" ht="21" customHeight="1">
      <c r="I18" s="18"/>
      <c r="J18" s="18"/>
      <c r="K18" s="18"/>
    </row>
    <row r="19" spans="9:11" ht="21" customHeight="1">
      <c r="I19" s="18"/>
      <c r="J19" s="18"/>
      <c r="K19" s="18"/>
    </row>
    <row r="20" spans="9:11" ht="21" customHeight="1">
      <c r="I20" s="18"/>
      <c r="J20" s="18"/>
      <c r="K20" s="18"/>
    </row>
    <row r="21" spans="9:11" ht="21" customHeight="1">
      <c r="I21" s="18"/>
      <c r="J21" s="18"/>
      <c r="K21" s="18"/>
    </row>
    <row r="22" spans="9:11" ht="21" customHeight="1">
      <c r="I22" s="18"/>
      <c r="J22" s="18"/>
      <c r="K22" s="18"/>
    </row>
    <row r="23" spans="9:11" ht="21" customHeight="1">
      <c r="I23" s="18"/>
      <c r="J23" s="18"/>
      <c r="K23" s="18"/>
    </row>
    <row r="24" spans="9:11" ht="21" customHeight="1">
      <c r="I24" s="18"/>
      <c r="J24" s="18"/>
      <c r="K24" s="18"/>
    </row>
    <row r="25" spans="9:11" ht="21" customHeight="1">
      <c r="I25" s="18"/>
      <c r="J25" s="18"/>
      <c r="K25" s="18"/>
    </row>
    <row r="26" spans="9:11" ht="21" customHeight="1">
      <c r="I26" s="18"/>
      <c r="J26" s="18"/>
      <c r="K26" s="18"/>
    </row>
    <row r="27" spans="9:11">
      <c r="I27" s="18"/>
      <c r="J27" s="18"/>
      <c r="K27" s="18"/>
    </row>
    <row r="28" spans="9:11">
      <c r="I28" s="18"/>
      <c r="J28" s="18"/>
      <c r="K28" s="18"/>
    </row>
    <row r="29" spans="9:11">
      <c r="I29" s="18"/>
      <c r="J29" s="18"/>
      <c r="K29" s="18"/>
    </row>
    <row r="30" spans="9:11">
      <c r="I30" s="18"/>
      <c r="J30" s="18"/>
      <c r="K30" s="18"/>
    </row>
    <row r="31" spans="9:11">
      <c r="I31" s="18"/>
      <c r="J31" s="18"/>
      <c r="K31" s="18"/>
    </row>
    <row r="32" spans="9:11">
      <c r="I32" s="18"/>
      <c r="J32" s="18"/>
      <c r="K32" s="18"/>
    </row>
    <row r="33" spans="9:11">
      <c r="I33" s="18"/>
      <c r="J33" s="18"/>
      <c r="K33" s="18"/>
    </row>
    <row r="34" spans="9:11">
      <c r="I34" s="18"/>
      <c r="J34" s="18"/>
      <c r="K34" s="18"/>
    </row>
    <row r="35" spans="9:11">
      <c r="I35" s="18"/>
      <c r="J35" s="18"/>
      <c r="K35" s="18"/>
    </row>
    <row r="36" spans="9:11">
      <c r="I36" s="18"/>
      <c r="J36" s="18"/>
      <c r="K36" s="18"/>
    </row>
    <row r="37" spans="9:11">
      <c r="I37" s="18"/>
      <c r="J37" s="18"/>
      <c r="K37" s="18"/>
    </row>
    <row r="38" spans="9:11">
      <c r="I38" s="18"/>
      <c r="J38" s="18"/>
      <c r="K38" s="18"/>
    </row>
    <row r="39" spans="9:11">
      <c r="I39" s="18"/>
      <c r="J39" s="18"/>
      <c r="K39" s="18"/>
    </row>
    <row r="40" spans="9:11">
      <c r="I40" s="18"/>
      <c r="J40" s="18"/>
      <c r="K40" s="18"/>
    </row>
    <row r="41" spans="9:11">
      <c r="I41" s="18"/>
      <c r="J41" s="18"/>
      <c r="K41" s="18"/>
    </row>
    <row r="42" spans="9:11">
      <c r="I42" s="18"/>
      <c r="J42" s="18"/>
      <c r="K42" s="18"/>
    </row>
    <row r="43" spans="9:11">
      <c r="I43" s="18"/>
      <c r="J43" s="18"/>
      <c r="K43" s="18"/>
    </row>
    <row r="44" spans="9:11">
      <c r="I44" s="18"/>
      <c r="J44" s="18"/>
      <c r="K44" s="18"/>
    </row>
    <row r="45" spans="9:11">
      <c r="I45" s="18"/>
      <c r="J45" s="18"/>
      <c r="K45" s="18"/>
    </row>
    <row r="46" spans="9:11">
      <c r="I46" s="18"/>
      <c r="J46" s="18"/>
      <c r="K46" s="18"/>
    </row>
    <row r="47" spans="9:11">
      <c r="I47" s="18"/>
      <c r="J47" s="18"/>
      <c r="K47" s="18"/>
    </row>
    <row r="48" spans="9:11">
      <c r="I48" s="18"/>
      <c r="J48" s="18"/>
      <c r="K48" s="18"/>
    </row>
    <row r="49" spans="9:11">
      <c r="I49" s="18"/>
      <c r="J49" s="18"/>
      <c r="K49" s="18"/>
    </row>
    <row r="50" spans="9:11">
      <c r="I50" s="18"/>
      <c r="J50" s="18"/>
      <c r="K50" s="18"/>
    </row>
    <row r="51" spans="9:11">
      <c r="I51" s="18"/>
      <c r="J51" s="18"/>
      <c r="K51" s="18"/>
    </row>
    <row r="52" spans="9:11">
      <c r="I52" s="18"/>
      <c r="J52" s="18"/>
      <c r="K52" s="18"/>
    </row>
    <row r="53" spans="9:11">
      <c r="I53" s="18"/>
      <c r="J53" s="18"/>
      <c r="K53" s="18"/>
    </row>
    <row r="54" spans="9:11">
      <c r="I54" s="18"/>
      <c r="J54" s="18"/>
      <c r="K54" s="18"/>
    </row>
    <row r="55" spans="9:11">
      <c r="I55" s="18"/>
      <c r="J55" s="18"/>
      <c r="K55" s="18"/>
    </row>
    <row r="56" spans="9:11">
      <c r="I56" s="18"/>
      <c r="J56" s="18"/>
      <c r="K56" s="18"/>
    </row>
    <row r="57" spans="9:11">
      <c r="I57" s="18"/>
      <c r="J57" s="18"/>
      <c r="K57" s="18"/>
    </row>
    <row r="58" spans="9:11">
      <c r="I58" s="18"/>
      <c r="J58" s="18"/>
      <c r="K58" s="18"/>
    </row>
    <row r="59" spans="9:11">
      <c r="I59" s="18"/>
      <c r="J59" s="18"/>
      <c r="K59" s="18"/>
    </row>
    <row r="60" spans="9:11">
      <c r="I60" s="18"/>
      <c r="J60" s="18"/>
      <c r="K60" s="18"/>
    </row>
    <row r="61" spans="9:11">
      <c r="I61" s="18"/>
      <c r="J61" s="18"/>
      <c r="K61" s="18"/>
    </row>
    <row r="62" spans="9:11">
      <c r="I62" s="18"/>
      <c r="J62" s="18"/>
      <c r="K62" s="18"/>
    </row>
    <row r="63" spans="9:11">
      <c r="I63" s="18"/>
      <c r="J63" s="18"/>
      <c r="K63" s="18"/>
    </row>
    <row r="64" spans="9:11">
      <c r="I64" s="18"/>
      <c r="J64" s="18"/>
      <c r="K64" s="18"/>
    </row>
    <row r="65" spans="9:11">
      <c r="I65" s="18"/>
      <c r="J65" s="18"/>
      <c r="K65" s="18"/>
    </row>
    <row r="66" spans="9:11">
      <c r="I66" s="18"/>
      <c r="J66" s="18"/>
      <c r="K66" s="18"/>
    </row>
    <row r="67" spans="9:11">
      <c r="I67" s="18"/>
      <c r="J67" s="18"/>
      <c r="K67" s="18"/>
    </row>
    <row r="68" spans="9:11">
      <c r="I68" s="18"/>
      <c r="J68" s="18"/>
      <c r="K68" s="18"/>
    </row>
    <row r="69" spans="9:11">
      <c r="I69" s="18"/>
      <c r="J69" s="18"/>
      <c r="K69" s="18"/>
    </row>
    <row r="70" spans="9:11">
      <c r="I70" s="18"/>
      <c r="J70" s="18"/>
      <c r="K70" s="18"/>
    </row>
    <row r="71" spans="9:11">
      <c r="I71" s="18"/>
      <c r="J71" s="18"/>
      <c r="K71" s="18"/>
    </row>
    <row r="72" spans="9:11">
      <c r="I72" s="18"/>
      <c r="J72" s="18"/>
      <c r="K72" s="18"/>
    </row>
    <row r="73" spans="9:11">
      <c r="I73" s="18"/>
      <c r="J73" s="18"/>
      <c r="K73" s="18"/>
    </row>
    <row r="74" spans="9:11">
      <c r="I74" s="18"/>
      <c r="J74" s="18"/>
      <c r="K74" s="18"/>
    </row>
    <row r="75" spans="9:11">
      <c r="I75" s="18"/>
      <c r="J75" s="18"/>
      <c r="K75" s="18"/>
    </row>
    <row r="76" spans="9:11">
      <c r="I76" s="18"/>
      <c r="J76" s="18"/>
      <c r="K76" s="18"/>
    </row>
    <row r="77" spans="9:11">
      <c r="I77" s="18"/>
      <c r="J77" s="18"/>
      <c r="K77" s="18"/>
    </row>
    <row r="78" spans="9:11">
      <c r="I78" s="18"/>
      <c r="J78" s="18"/>
      <c r="K78" s="18"/>
    </row>
    <row r="79" spans="9:11">
      <c r="I79" s="18"/>
      <c r="J79" s="18"/>
      <c r="K79" s="18"/>
    </row>
    <row r="80" spans="9:11">
      <c r="I80" s="18"/>
      <c r="J80" s="18"/>
      <c r="K80" s="18"/>
    </row>
    <row r="81" spans="9:11">
      <c r="I81" s="18"/>
      <c r="J81" s="18"/>
      <c r="K81" s="18"/>
    </row>
    <row r="82" spans="9:11">
      <c r="I82" s="18"/>
      <c r="J82" s="18"/>
      <c r="K82" s="18"/>
    </row>
    <row r="83" spans="9:11">
      <c r="I83" s="18"/>
      <c r="J83" s="18"/>
      <c r="K83" s="18"/>
    </row>
    <row r="84" spans="9:11">
      <c r="I84" s="18"/>
      <c r="J84" s="18"/>
      <c r="K84" s="18"/>
    </row>
    <row r="85" spans="9:11">
      <c r="I85" s="18"/>
      <c r="J85" s="18"/>
      <c r="K85" s="18"/>
    </row>
    <row r="86" spans="9:11">
      <c r="I86" s="18"/>
      <c r="J86" s="18"/>
      <c r="K86" s="18"/>
    </row>
    <row r="87" spans="9:11">
      <c r="I87" s="18"/>
      <c r="J87" s="18"/>
      <c r="K87" s="18"/>
    </row>
    <row r="88" spans="9:11">
      <c r="I88" s="18"/>
      <c r="J88" s="18"/>
      <c r="K88" s="18"/>
    </row>
    <row r="89" spans="9:11">
      <c r="I89" s="18"/>
      <c r="J89" s="18"/>
      <c r="K89" s="18"/>
    </row>
    <row r="90" spans="9:11">
      <c r="I90" s="18"/>
      <c r="J90" s="18"/>
      <c r="K90" s="18"/>
    </row>
    <row r="91" spans="9:11">
      <c r="I91" s="18"/>
      <c r="J91" s="18"/>
      <c r="K91" s="18"/>
    </row>
    <row r="92" spans="9:11">
      <c r="I92" s="18"/>
      <c r="J92" s="18"/>
      <c r="K92" s="18"/>
    </row>
    <row r="93" spans="9:11">
      <c r="I93" s="18"/>
      <c r="J93" s="18"/>
      <c r="K93" s="18"/>
    </row>
    <row r="94" spans="9:11">
      <c r="I94" s="18"/>
      <c r="J94" s="18"/>
      <c r="K94" s="18"/>
    </row>
    <row r="95" spans="9:11">
      <c r="I95" s="18"/>
      <c r="J95" s="18"/>
      <c r="K95" s="18"/>
    </row>
    <row r="96" spans="9:11">
      <c r="I96" s="18"/>
      <c r="J96" s="18"/>
      <c r="K96" s="18"/>
    </row>
    <row r="97" spans="9:11">
      <c r="I97" s="18"/>
      <c r="J97" s="18"/>
      <c r="K97" s="18"/>
    </row>
    <row r="98" spans="9:11">
      <c r="I98" s="18"/>
      <c r="J98" s="18"/>
      <c r="K98" s="18"/>
    </row>
    <row r="99" spans="9:11">
      <c r="I99" s="18"/>
      <c r="J99" s="18"/>
      <c r="K99" s="18"/>
    </row>
    <row r="100" spans="9:11">
      <c r="I100" s="18"/>
      <c r="J100" s="18"/>
      <c r="K100" s="18"/>
    </row>
    <row r="101" spans="9:11">
      <c r="I101" s="18"/>
      <c r="J101" s="18"/>
      <c r="K101" s="18"/>
    </row>
    <row r="102" spans="9:11">
      <c r="I102" s="18"/>
      <c r="J102" s="18"/>
      <c r="K102" s="18"/>
    </row>
    <row r="103" spans="9:11">
      <c r="I103" s="18"/>
      <c r="J103" s="18"/>
      <c r="K103" s="18"/>
    </row>
    <row r="104" spans="9:11">
      <c r="I104" s="18"/>
      <c r="J104" s="18"/>
      <c r="K104" s="18"/>
    </row>
    <row r="105" spans="9:11">
      <c r="I105" s="18"/>
      <c r="J105" s="18"/>
      <c r="K105" s="18"/>
    </row>
    <row r="106" spans="9:11">
      <c r="I106" s="18"/>
      <c r="J106" s="18"/>
      <c r="K106" s="18"/>
    </row>
    <row r="107" spans="9:11">
      <c r="I107" s="18"/>
      <c r="J107" s="18"/>
      <c r="K107" s="18"/>
    </row>
    <row r="108" spans="9:11">
      <c r="I108" s="18"/>
      <c r="J108" s="18"/>
      <c r="K108" s="18"/>
    </row>
    <row r="109" spans="9:11">
      <c r="I109" s="18"/>
      <c r="J109" s="18"/>
      <c r="K109" s="18"/>
    </row>
    <row r="110" spans="9:11">
      <c r="I110" s="18"/>
      <c r="J110" s="18"/>
      <c r="K110" s="18"/>
    </row>
    <row r="111" spans="9:11">
      <c r="I111" s="18"/>
      <c r="J111" s="18"/>
      <c r="K111" s="18"/>
    </row>
    <row r="112" spans="9:11">
      <c r="I112" s="18"/>
      <c r="J112" s="18"/>
      <c r="K112" s="18"/>
    </row>
    <row r="113" spans="9:11">
      <c r="I113" s="18"/>
      <c r="J113" s="18"/>
      <c r="K113" s="18"/>
    </row>
    <row r="114" spans="9:11">
      <c r="I114" s="18"/>
      <c r="J114" s="18"/>
      <c r="K114" s="18"/>
    </row>
    <row r="115" spans="9:11">
      <c r="I115" s="18"/>
      <c r="J115" s="18"/>
      <c r="K115" s="18"/>
    </row>
    <row r="116" spans="9:11">
      <c r="I116" s="18"/>
      <c r="J116" s="18"/>
      <c r="K116" s="18"/>
    </row>
    <row r="117" spans="9:11">
      <c r="I117" s="18"/>
      <c r="J117" s="18"/>
      <c r="K117" s="18"/>
    </row>
    <row r="118" spans="9:11">
      <c r="I118" s="18"/>
      <c r="J118" s="18"/>
      <c r="K118" s="18"/>
    </row>
    <row r="119" spans="9:11">
      <c r="I119" s="18"/>
      <c r="J119" s="18"/>
      <c r="K119" s="18"/>
    </row>
    <row r="120" spans="9:11">
      <c r="I120" s="18"/>
      <c r="J120" s="18"/>
      <c r="K120" s="18"/>
    </row>
    <row r="121" spans="9:11">
      <c r="I121" s="18"/>
      <c r="J121" s="18"/>
      <c r="K121" s="18"/>
    </row>
    <row r="122" spans="9:11">
      <c r="I122" s="18"/>
      <c r="J122" s="18"/>
      <c r="K122" s="18"/>
    </row>
    <row r="123" spans="9:11">
      <c r="I123" s="18"/>
      <c r="J123" s="18"/>
      <c r="K123" s="18"/>
    </row>
    <row r="124" spans="9:11">
      <c r="I124" s="18"/>
      <c r="J124" s="18"/>
      <c r="K124" s="18"/>
    </row>
    <row r="125" spans="9:11">
      <c r="I125" s="18"/>
      <c r="J125" s="18"/>
      <c r="K125" s="18"/>
    </row>
    <row r="126" spans="9:11">
      <c r="I126" s="18"/>
      <c r="J126" s="18"/>
      <c r="K126" s="18"/>
    </row>
    <row r="127" spans="9:11">
      <c r="I127" s="18"/>
      <c r="J127" s="18"/>
      <c r="K127" s="18"/>
    </row>
    <row r="128" spans="9:11">
      <c r="I128" s="18"/>
      <c r="J128" s="18"/>
      <c r="K128" s="18"/>
    </row>
    <row r="129" spans="9:11">
      <c r="I129" s="18"/>
      <c r="J129" s="18"/>
      <c r="K129" s="18"/>
    </row>
    <row r="130" spans="9:11">
      <c r="I130" s="18"/>
      <c r="J130" s="18"/>
      <c r="K130" s="18"/>
    </row>
    <row r="131" spans="9:11">
      <c r="I131" s="18"/>
      <c r="J131" s="18"/>
      <c r="K131" s="18"/>
    </row>
    <row r="132" spans="9:11">
      <c r="I132" s="18"/>
      <c r="J132" s="18"/>
      <c r="K132" s="18"/>
    </row>
    <row r="133" spans="9:11">
      <c r="I133" s="18"/>
      <c r="J133" s="18"/>
      <c r="K133" s="18"/>
    </row>
    <row r="134" spans="9:11">
      <c r="I134" s="18"/>
      <c r="J134" s="18"/>
      <c r="K134" s="18"/>
    </row>
    <row r="135" spans="9:11">
      <c r="I135" s="18"/>
      <c r="J135" s="18"/>
      <c r="K135" s="18"/>
    </row>
    <row r="136" spans="9:11">
      <c r="I136" s="18"/>
      <c r="J136" s="18"/>
      <c r="K136" s="18"/>
    </row>
    <row r="137" spans="9:11">
      <c r="I137" s="18"/>
      <c r="J137" s="18"/>
      <c r="K137" s="18"/>
    </row>
    <row r="138" spans="9:11">
      <c r="I138" s="18"/>
      <c r="J138" s="18"/>
      <c r="K138" s="18"/>
    </row>
    <row r="139" spans="9:11">
      <c r="I139" s="18"/>
      <c r="J139" s="18"/>
      <c r="K139" s="18"/>
    </row>
    <row r="140" spans="9:11">
      <c r="I140" s="18"/>
      <c r="J140" s="18"/>
      <c r="K140" s="18"/>
    </row>
    <row r="141" spans="9:11">
      <c r="I141" s="18"/>
      <c r="J141" s="18"/>
      <c r="K141" s="18"/>
    </row>
    <row r="142" spans="9:11">
      <c r="I142" s="18"/>
      <c r="J142" s="18"/>
      <c r="K142" s="18"/>
    </row>
    <row r="143" spans="9:11">
      <c r="I143" s="18"/>
      <c r="J143" s="18"/>
      <c r="K143" s="18"/>
    </row>
    <row r="144" spans="9:11">
      <c r="I144" s="18"/>
      <c r="J144" s="18"/>
      <c r="K144" s="18"/>
    </row>
    <row r="145" spans="9:11">
      <c r="I145" s="18"/>
      <c r="J145" s="18"/>
      <c r="K145" s="18"/>
    </row>
    <row r="146" spans="9:11">
      <c r="I146" s="18"/>
      <c r="J146" s="18"/>
      <c r="K146" s="18"/>
    </row>
    <row r="147" spans="9:11">
      <c r="I147" s="18"/>
      <c r="J147" s="18"/>
      <c r="K147" s="18"/>
    </row>
    <row r="148" spans="9:11">
      <c r="I148" s="18"/>
      <c r="J148" s="18"/>
      <c r="K148" s="18"/>
    </row>
    <row r="149" spans="9:11">
      <c r="I149" s="18"/>
      <c r="J149" s="18"/>
      <c r="K149" s="18"/>
    </row>
    <row r="150" spans="9:11">
      <c r="I150" s="18"/>
      <c r="J150" s="18"/>
      <c r="K150" s="18"/>
    </row>
    <row r="151" spans="9:11">
      <c r="I151" s="18"/>
      <c r="J151" s="18"/>
      <c r="K151" s="18"/>
    </row>
    <row r="152" spans="9:11">
      <c r="I152" s="18"/>
      <c r="J152" s="18"/>
      <c r="K152" s="18"/>
    </row>
    <row r="153" spans="9:11">
      <c r="I153" s="18"/>
      <c r="J153" s="18"/>
      <c r="K153" s="18"/>
    </row>
    <row r="154" spans="9:11">
      <c r="I154" s="18"/>
      <c r="J154" s="18"/>
      <c r="K154" s="18"/>
    </row>
    <row r="155" spans="9:11">
      <c r="I155" s="18"/>
      <c r="J155" s="18"/>
      <c r="K155" s="18"/>
    </row>
    <row r="156" spans="9:11">
      <c r="I156" s="18"/>
      <c r="J156" s="18"/>
      <c r="K156" s="18"/>
    </row>
    <row r="157" spans="9:11">
      <c r="I157" s="18"/>
      <c r="J157" s="18"/>
      <c r="K157" s="18"/>
    </row>
    <row r="158" spans="9:11">
      <c r="I158" s="18"/>
      <c r="J158" s="18"/>
      <c r="K158" s="18"/>
    </row>
    <row r="159" spans="9:11">
      <c r="I159" s="18"/>
      <c r="J159" s="18"/>
      <c r="K159" s="18"/>
    </row>
    <row r="160" spans="9:11">
      <c r="I160" s="18"/>
      <c r="J160" s="18"/>
      <c r="K160" s="18"/>
    </row>
    <row r="161" spans="9:11">
      <c r="I161" s="18"/>
      <c r="J161" s="18"/>
      <c r="K161" s="18"/>
    </row>
    <row r="162" spans="9:11">
      <c r="I162" s="18"/>
      <c r="J162" s="18"/>
      <c r="K162" s="18"/>
    </row>
    <row r="163" spans="9:11">
      <c r="I163" s="18"/>
      <c r="J163" s="18"/>
      <c r="K163" s="18"/>
    </row>
    <row r="164" spans="9:11">
      <c r="I164" s="18"/>
      <c r="J164" s="18"/>
      <c r="K164" s="18"/>
    </row>
    <row r="165" spans="9:11">
      <c r="I165" s="18"/>
      <c r="J165" s="18"/>
      <c r="K165" s="18"/>
    </row>
    <row r="166" spans="9:11">
      <c r="I166" s="18"/>
      <c r="J166" s="18"/>
      <c r="K166" s="18"/>
    </row>
    <row r="167" spans="9:11">
      <c r="I167" s="18"/>
      <c r="J167" s="18"/>
      <c r="K167" s="18"/>
    </row>
    <row r="168" spans="9:11">
      <c r="I168" s="18"/>
      <c r="J168" s="18"/>
      <c r="K168" s="18"/>
    </row>
    <row r="169" spans="9:11">
      <c r="I169" s="18"/>
      <c r="J169" s="18"/>
      <c r="K169" s="18"/>
    </row>
    <row r="170" spans="9:11">
      <c r="I170" s="18"/>
      <c r="J170" s="18"/>
      <c r="K170" s="18"/>
    </row>
    <row r="171" spans="9:11">
      <c r="I171" s="18"/>
      <c r="J171" s="18"/>
      <c r="K171" s="18"/>
    </row>
    <row r="172" spans="9:11">
      <c r="I172" s="18"/>
      <c r="J172" s="18"/>
      <c r="K172" s="18"/>
    </row>
    <row r="173" spans="9:11">
      <c r="I173" s="18"/>
      <c r="J173" s="18"/>
      <c r="K173" s="18"/>
    </row>
    <row r="174" spans="9:11">
      <c r="I174" s="18"/>
      <c r="J174" s="18"/>
      <c r="K174" s="18"/>
    </row>
    <row r="175" spans="9:11">
      <c r="I175" s="18"/>
      <c r="J175" s="18"/>
      <c r="K175" s="18"/>
    </row>
    <row r="176" spans="9:11">
      <c r="I176" s="18"/>
      <c r="J176" s="18"/>
      <c r="K176" s="18"/>
    </row>
    <row r="177" spans="9:11">
      <c r="I177" s="18"/>
      <c r="J177" s="18"/>
      <c r="K177" s="18"/>
    </row>
    <row r="178" spans="9:11">
      <c r="I178" s="18"/>
      <c r="J178" s="18"/>
      <c r="K178" s="18"/>
    </row>
    <row r="179" spans="9:11">
      <c r="I179" s="18"/>
      <c r="J179" s="18"/>
      <c r="K179" s="18"/>
    </row>
    <row r="180" spans="9:11">
      <c r="I180" s="18"/>
      <c r="J180" s="18"/>
      <c r="K180" s="18"/>
    </row>
    <row r="181" spans="9:11">
      <c r="I181" s="18"/>
      <c r="J181" s="18"/>
      <c r="K181" s="18"/>
    </row>
  </sheetData>
  <mergeCells count="11">
    <mergeCell ref="A6:B6"/>
    <mergeCell ref="C4:C5"/>
    <mergeCell ref="L4:L5"/>
    <mergeCell ref="A1:L1"/>
    <mergeCell ref="B4:B5"/>
    <mergeCell ref="H4:H5"/>
    <mergeCell ref="I4:K4"/>
    <mergeCell ref="A4:A5"/>
    <mergeCell ref="A3:B3"/>
    <mergeCell ref="D4:D5"/>
    <mergeCell ref="E4:G4"/>
  </mergeCells>
  <phoneticPr fontId="3" type="noConversion"/>
  <conditionalFormatting sqref="L3 A1:A2 B3:I3 A6 M1:IY1 B5 M5:IY5 L4:IY4 N2:IY3 B10:K65516 L6:IY65516 B4:C4 H4:I6 A7:I9 D6:I6 J5:K9">
    <cfRule type="expression" dxfId="6" priority="5" stopIfTrue="1">
      <formula>含公式的单元格</formula>
    </cfRule>
  </conditionalFormatting>
  <conditionalFormatting sqref="K2">
    <cfRule type="expression" dxfId="5" priority="2" stopIfTrue="1">
      <formula>含公式的单元格</formula>
    </cfRule>
  </conditionalFormatting>
  <conditionalFormatting sqref="F5:G5 D4:E5">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abSelected="1" topLeftCell="A4" workbookViewId="0">
      <selection activeCell="J23" sqref="J23"/>
    </sheetView>
  </sheetViews>
  <sheetFormatPr defaultRowHeight="11.25"/>
  <cols>
    <col min="1" max="1" width="46.83203125" style="21" customWidth="1"/>
    <col min="2" max="3" width="26.33203125" style="21" customWidth="1"/>
    <col min="4" max="4" width="20" style="21" hidden="1" customWidth="1"/>
    <col min="5" max="5" width="17.33203125" style="21" hidden="1" customWidth="1"/>
    <col min="6" max="6" width="50.33203125" style="21" customWidth="1"/>
    <col min="7" max="7" width="21.33203125" style="21" customWidth="1"/>
    <col min="8" max="237" width="9.33203125" style="21"/>
    <col min="238" max="238" width="50" style="21" customWidth="1"/>
    <col min="239" max="239" width="6.33203125" style="21" customWidth="1"/>
    <col min="240" max="240" width="20" style="21" customWidth="1"/>
    <col min="241" max="241" width="56.33203125" style="21" customWidth="1"/>
    <col min="242" max="242" width="6.33203125" style="21" customWidth="1"/>
    <col min="243" max="243" width="20" style="21" customWidth="1"/>
    <col min="244" max="244" width="11.33203125" style="21" customWidth="1"/>
    <col min="245" max="493" width="9.33203125" style="21"/>
    <col min="494" max="494" width="50" style="21" customWidth="1"/>
    <col min="495" max="495" width="6.33203125" style="21" customWidth="1"/>
    <col min="496" max="496" width="20" style="21" customWidth="1"/>
    <col min="497" max="497" width="56.33203125" style="21" customWidth="1"/>
    <col min="498" max="498" width="6.33203125" style="21" customWidth="1"/>
    <col min="499" max="499" width="20" style="21" customWidth="1"/>
    <col min="500" max="500" width="11.33203125" style="21" customWidth="1"/>
    <col min="501" max="749" width="9.33203125" style="21"/>
    <col min="750" max="750" width="50" style="21" customWidth="1"/>
    <col min="751" max="751" width="6.33203125" style="21" customWidth="1"/>
    <col min="752" max="752" width="20" style="21" customWidth="1"/>
    <col min="753" max="753" width="56.33203125" style="21" customWidth="1"/>
    <col min="754" max="754" width="6.33203125" style="21" customWidth="1"/>
    <col min="755" max="755" width="20" style="21" customWidth="1"/>
    <col min="756" max="756" width="11.33203125" style="21" customWidth="1"/>
    <col min="757" max="1005" width="9.33203125" style="21"/>
    <col min="1006" max="1006" width="50" style="21" customWidth="1"/>
    <col min="1007" max="1007" width="6.33203125" style="21" customWidth="1"/>
    <col min="1008" max="1008" width="20" style="21" customWidth="1"/>
    <col min="1009" max="1009" width="56.33203125" style="21" customWidth="1"/>
    <col min="1010" max="1010" width="6.33203125" style="21" customWidth="1"/>
    <col min="1011" max="1011" width="20" style="21" customWidth="1"/>
    <col min="1012" max="1012" width="11.33203125" style="21" customWidth="1"/>
    <col min="1013" max="1261" width="9.33203125" style="21"/>
    <col min="1262" max="1262" width="50" style="21" customWidth="1"/>
    <col min="1263" max="1263" width="6.33203125" style="21" customWidth="1"/>
    <col min="1264" max="1264" width="20" style="21" customWidth="1"/>
    <col min="1265" max="1265" width="56.33203125" style="21" customWidth="1"/>
    <col min="1266" max="1266" width="6.33203125" style="21" customWidth="1"/>
    <col min="1267" max="1267" width="20" style="21" customWidth="1"/>
    <col min="1268" max="1268" width="11.33203125" style="21" customWidth="1"/>
    <col min="1269" max="1517" width="9.33203125" style="21"/>
    <col min="1518" max="1518" width="50" style="21" customWidth="1"/>
    <col min="1519" max="1519" width="6.33203125" style="21" customWidth="1"/>
    <col min="1520" max="1520" width="20" style="21" customWidth="1"/>
    <col min="1521" max="1521" width="56.33203125" style="21" customWidth="1"/>
    <col min="1522" max="1522" width="6.33203125" style="21" customWidth="1"/>
    <col min="1523" max="1523" width="20" style="21" customWidth="1"/>
    <col min="1524" max="1524" width="11.33203125" style="21" customWidth="1"/>
    <col min="1525" max="1773" width="9.33203125" style="21"/>
    <col min="1774" max="1774" width="50" style="21" customWidth="1"/>
    <col min="1775" max="1775" width="6.33203125" style="21" customWidth="1"/>
    <col min="1776" max="1776" width="20" style="21" customWidth="1"/>
    <col min="1777" max="1777" width="56.33203125" style="21" customWidth="1"/>
    <col min="1778" max="1778" width="6.33203125" style="21" customWidth="1"/>
    <col min="1779" max="1779" width="20" style="21" customWidth="1"/>
    <col min="1780" max="1780" width="11.33203125" style="21" customWidth="1"/>
    <col min="1781" max="2029" width="9.33203125" style="21"/>
    <col min="2030" max="2030" width="50" style="21" customWidth="1"/>
    <col min="2031" max="2031" width="6.33203125" style="21" customWidth="1"/>
    <col min="2032" max="2032" width="20" style="21" customWidth="1"/>
    <col min="2033" max="2033" width="56.33203125" style="21" customWidth="1"/>
    <col min="2034" max="2034" width="6.33203125" style="21" customWidth="1"/>
    <col min="2035" max="2035" width="20" style="21" customWidth="1"/>
    <col min="2036" max="2036" width="11.33203125" style="21" customWidth="1"/>
    <col min="2037" max="2285" width="9.33203125" style="21"/>
    <col min="2286" max="2286" width="50" style="21" customWidth="1"/>
    <col min="2287" max="2287" width="6.33203125" style="21" customWidth="1"/>
    <col min="2288" max="2288" width="20" style="21" customWidth="1"/>
    <col min="2289" max="2289" width="56.33203125" style="21" customWidth="1"/>
    <col min="2290" max="2290" width="6.33203125" style="21" customWidth="1"/>
    <col min="2291" max="2291" width="20" style="21" customWidth="1"/>
    <col min="2292" max="2292" width="11.33203125" style="21" customWidth="1"/>
    <col min="2293" max="2541" width="9.33203125" style="21"/>
    <col min="2542" max="2542" width="50" style="21" customWidth="1"/>
    <col min="2543" max="2543" width="6.33203125" style="21" customWidth="1"/>
    <col min="2544" max="2544" width="20" style="21" customWidth="1"/>
    <col min="2545" max="2545" width="56.33203125" style="21" customWidth="1"/>
    <col min="2546" max="2546" width="6.33203125" style="21" customWidth="1"/>
    <col min="2547" max="2547" width="20" style="21" customWidth="1"/>
    <col min="2548" max="2548" width="11.33203125" style="21" customWidth="1"/>
    <col min="2549" max="2797" width="9.33203125" style="21"/>
    <col min="2798" max="2798" width="50" style="21" customWidth="1"/>
    <col min="2799" max="2799" width="6.33203125" style="21" customWidth="1"/>
    <col min="2800" max="2800" width="20" style="21" customWidth="1"/>
    <col min="2801" max="2801" width="56.33203125" style="21" customWidth="1"/>
    <col min="2802" max="2802" width="6.33203125" style="21" customWidth="1"/>
    <col min="2803" max="2803" width="20" style="21" customWidth="1"/>
    <col min="2804" max="2804" width="11.33203125" style="21" customWidth="1"/>
    <col min="2805" max="3053" width="9.33203125" style="21"/>
    <col min="3054" max="3054" width="50" style="21" customWidth="1"/>
    <col min="3055" max="3055" width="6.33203125" style="21" customWidth="1"/>
    <col min="3056" max="3056" width="20" style="21" customWidth="1"/>
    <col min="3057" max="3057" width="56.33203125" style="21" customWidth="1"/>
    <col min="3058" max="3058" width="6.33203125" style="21" customWidth="1"/>
    <col min="3059" max="3059" width="20" style="21" customWidth="1"/>
    <col min="3060" max="3060" width="11.33203125" style="21" customWidth="1"/>
    <col min="3061" max="3309" width="9.33203125" style="21"/>
    <col min="3310" max="3310" width="50" style="21" customWidth="1"/>
    <col min="3311" max="3311" width="6.33203125" style="21" customWidth="1"/>
    <col min="3312" max="3312" width="20" style="21" customWidth="1"/>
    <col min="3313" max="3313" width="56.33203125" style="21" customWidth="1"/>
    <col min="3314" max="3314" width="6.33203125" style="21" customWidth="1"/>
    <col min="3315" max="3315" width="20" style="21" customWidth="1"/>
    <col min="3316" max="3316" width="11.33203125" style="21" customWidth="1"/>
    <col min="3317" max="3565" width="9.33203125" style="21"/>
    <col min="3566" max="3566" width="50" style="21" customWidth="1"/>
    <col min="3567" max="3567" width="6.33203125" style="21" customWidth="1"/>
    <col min="3568" max="3568" width="20" style="21" customWidth="1"/>
    <col min="3569" max="3569" width="56.33203125" style="21" customWidth="1"/>
    <col min="3570" max="3570" width="6.33203125" style="21" customWidth="1"/>
    <col min="3571" max="3571" width="20" style="21" customWidth="1"/>
    <col min="3572" max="3572" width="11.33203125" style="21" customWidth="1"/>
    <col min="3573" max="3821" width="9.33203125" style="21"/>
    <col min="3822" max="3822" width="50" style="21" customWidth="1"/>
    <col min="3823" max="3823" width="6.33203125" style="21" customWidth="1"/>
    <col min="3824" max="3824" width="20" style="21" customWidth="1"/>
    <col min="3825" max="3825" width="56.33203125" style="21" customWidth="1"/>
    <col min="3826" max="3826" width="6.33203125" style="21" customWidth="1"/>
    <col min="3827" max="3827" width="20" style="21" customWidth="1"/>
    <col min="3828" max="3828" width="11.33203125" style="21" customWidth="1"/>
    <col min="3829" max="4077" width="9.33203125" style="21"/>
    <col min="4078" max="4078" width="50" style="21" customWidth="1"/>
    <col min="4079" max="4079" width="6.33203125" style="21" customWidth="1"/>
    <col min="4080" max="4080" width="20" style="21" customWidth="1"/>
    <col min="4081" max="4081" width="56.33203125" style="21" customWidth="1"/>
    <col min="4082" max="4082" width="6.33203125" style="21" customWidth="1"/>
    <col min="4083" max="4083" width="20" style="21" customWidth="1"/>
    <col min="4084" max="4084" width="11.33203125" style="21" customWidth="1"/>
    <col min="4085" max="4333" width="9.33203125" style="21"/>
    <col min="4334" max="4334" width="50" style="21" customWidth="1"/>
    <col min="4335" max="4335" width="6.33203125" style="21" customWidth="1"/>
    <col min="4336" max="4336" width="20" style="21" customWidth="1"/>
    <col min="4337" max="4337" width="56.33203125" style="21" customWidth="1"/>
    <col min="4338" max="4338" width="6.33203125" style="21" customWidth="1"/>
    <col min="4339" max="4339" width="20" style="21" customWidth="1"/>
    <col min="4340" max="4340" width="11.33203125" style="21" customWidth="1"/>
    <col min="4341" max="4589" width="9.33203125" style="21"/>
    <col min="4590" max="4590" width="50" style="21" customWidth="1"/>
    <col min="4591" max="4591" width="6.33203125" style="21" customWidth="1"/>
    <col min="4592" max="4592" width="20" style="21" customWidth="1"/>
    <col min="4593" max="4593" width="56.33203125" style="21" customWidth="1"/>
    <col min="4594" max="4594" width="6.33203125" style="21" customWidth="1"/>
    <col min="4595" max="4595" width="20" style="21" customWidth="1"/>
    <col min="4596" max="4596" width="11.33203125" style="21" customWidth="1"/>
    <col min="4597" max="4845" width="9.33203125" style="21"/>
    <col min="4846" max="4846" width="50" style="21" customWidth="1"/>
    <col min="4847" max="4847" width="6.33203125" style="21" customWidth="1"/>
    <col min="4848" max="4848" width="20" style="21" customWidth="1"/>
    <col min="4849" max="4849" width="56.33203125" style="21" customWidth="1"/>
    <col min="4850" max="4850" width="6.33203125" style="21" customWidth="1"/>
    <col min="4851" max="4851" width="20" style="21" customWidth="1"/>
    <col min="4852" max="4852" width="11.33203125" style="21" customWidth="1"/>
    <col min="4853" max="5101" width="9.33203125" style="21"/>
    <col min="5102" max="5102" width="50" style="21" customWidth="1"/>
    <col min="5103" max="5103" width="6.33203125" style="21" customWidth="1"/>
    <col min="5104" max="5104" width="20" style="21" customWidth="1"/>
    <col min="5105" max="5105" width="56.33203125" style="21" customWidth="1"/>
    <col min="5106" max="5106" width="6.33203125" style="21" customWidth="1"/>
    <col min="5107" max="5107" width="20" style="21" customWidth="1"/>
    <col min="5108" max="5108" width="11.33203125" style="21" customWidth="1"/>
    <col min="5109" max="5357" width="9.33203125" style="21"/>
    <col min="5358" max="5358" width="50" style="21" customWidth="1"/>
    <col min="5359" max="5359" width="6.33203125" style="21" customWidth="1"/>
    <col min="5360" max="5360" width="20" style="21" customWidth="1"/>
    <col min="5361" max="5361" width="56.33203125" style="21" customWidth="1"/>
    <col min="5362" max="5362" width="6.33203125" style="21" customWidth="1"/>
    <col min="5363" max="5363" width="20" style="21" customWidth="1"/>
    <col min="5364" max="5364" width="11.33203125" style="21" customWidth="1"/>
    <col min="5365" max="5613" width="9.33203125" style="21"/>
    <col min="5614" max="5614" width="50" style="21" customWidth="1"/>
    <col min="5615" max="5615" width="6.33203125" style="21" customWidth="1"/>
    <col min="5616" max="5616" width="20" style="21" customWidth="1"/>
    <col min="5617" max="5617" width="56.33203125" style="21" customWidth="1"/>
    <col min="5618" max="5618" width="6.33203125" style="21" customWidth="1"/>
    <col min="5619" max="5619" width="20" style="21" customWidth="1"/>
    <col min="5620" max="5620" width="11.33203125" style="21" customWidth="1"/>
    <col min="5621" max="5869" width="9.33203125" style="21"/>
    <col min="5870" max="5870" width="50" style="21" customWidth="1"/>
    <col min="5871" max="5871" width="6.33203125" style="21" customWidth="1"/>
    <col min="5872" max="5872" width="20" style="21" customWidth="1"/>
    <col min="5873" max="5873" width="56.33203125" style="21" customWidth="1"/>
    <col min="5874" max="5874" width="6.33203125" style="21" customWidth="1"/>
    <col min="5875" max="5875" width="20" style="21" customWidth="1"/>
    <col min="5876" max="5876" width="11.33203125" style="21" customWidth="1"/>
    <col min="5877" max="6125" width="9.33203125" style="21"/>
    <col min="6126" max="6126" width="50" style="21" customWidth="1"/>
    <col min="6127" max="6127" width="6.33203125" style="21" customWidth="1"/>
    <col min="6128" max="6128" width="20" style="21" customWidth="1"/>
    <col min="6129" max="6129" width="56.33203125" style="21" customWidth="1"/>
    <col min="6130" max="6130" width="6.33203125" style="21" customWidth="1"/>
    <col min="6131" max="6131" width="20" style="21" customWidth="1"/>
    <col min="6132" max="6132" width="11.33203125" style="21" customWidth="1"/>
    <col min="6133" max="6381" width="9.33203125" style="21"/>
    <col min="6382" max="6382" width="50" style="21" customWidth="1"/>
    <col min="6383" max="6383" width="6.33203125" style="21" customWidth="1"/>
    <col min="6384" max="6384" width="20" style="21" customWidth="1"/>
    <col min="6385" max="6385" width="56.33203125" style="21" customWidth="1"/>
    <col min="6386" max="6386" width="6.33203125" style="21" customWidth="1"/>
    <col min="6387" max="6387" width="20" style="21" customWidth="1"/>
    <col min="6388" max="6388" width="11.33203125" style="21" customWidth="1"/>
    <col min="6389" max="6637" width="9.33203125" style="21"/>
    <col min="6638" max="6638" width="50" style="21" customWidth="1"/>
    <col min="6639" max="6639" width="6.33203125" style="21" customWidth="1"/>
    <col min="6640" max="6640" width="20" style="21" customWidth="1"/>
    <col min="6641" max="6641" width="56.33203125" style="21" customWidth="1"/>
    <col min="6642" max="6642" width="6.33203125" style="21" customWidth="1"/>
    <col min="6643" max="6643" width="20" style="21" customWidth="1"/>
    <col min="6644" max="6644" width="11.33203125" style="21" customWidth="1"/>
    <col min="6645" max="6893" width="9.33203125" style="21"/>
    <col min="6894" max="6894" width="50" style="21" customWidth="1"/>
    <col min="6895" max="6895" width="6.33203125" style="21" customWidth="1"/>
    <col min="6896" max="6896" width="20" style="21" customWidth="1"/>
    <col min="6897" max="6897" width="56.33203125" style="21" customWidth="1"/>
    <col min="6898" max="6898" width="6.33203125" style="21" customWidth="1"/>
    <col min="6899" max="6899" width="20" style="21" customWidth="1"/>
    <col min="6900" max="6900" width="11.33203125" style="21" customWidth="1"/>
    <col min="6901" max="7149" width="9.33203125" style="21"/>
    <col min="7150" max="7150" width="50" style="21" customWidth="1"/>
    <col min="7151" max="7151" width="6.33203125" style="21" customWidth="1"/>
    <col min="7152" max="7152" width="20" style="21" customWidth="1"/>
    <col min="7153" max="7153" width="56.33203125" style="21" customWidth="1"/>
    <col min="7154" max="7154" width="6.33203125" style="21" customWidth="1"/>
    <col min="7155" max="7155" width="20" style="21" customWidth="1"/>
    <col min="7156" max="7156" width="11.33203125" style="21" customWidth="1"/>
    <col min="7157" max="7405" width="9.33203125" style="21"/>
    <col min="7406" max="7406" width="50" style="21" customWidth="1"/>
    <col min="7407" max="7407" width="6.33203125" style="21" customWidth="1"/>
    <col min="7408" max="7408" width="20" style="21" customWidth="1"/>
    <col min="7409" max="7409" width="56.33203125" style="21" customWidth="1"/>
    <col min="7410" max="7410" width="6.33203125" style="21" customWidth="1"/>
    <col min="7411" max="7411" width="20" style="21" customWidth="1"/>
    <col min="7412" max="7412" width="11.33203125" style="21" customWidth="1"/>
    <col min="7413" max="7661" width="9.33203125" style="21"/>
    <col min="7662" max="7662" width="50" style="21" customWidth="1"/>
    <col min="7663" max="7663" width="6.33203125" style="21" customWidth="1"/>
    <col min="7664" max="7664" width="20" style="21" customWidth="1"/>
    <col min="7665" max="7665" width="56.33203125" style="21" customWidth="1"/>
    <col min="7666" max="7666" width="6.33203125" style="21" customWidth="1"/>
    <col min="7667" max="7667" width="20" style="21" customWidth="1"/>
    <col min="7668" max="7668" width="11.33203125" style="21" customWidth="1"/>
    <col min="7669" max="7917" width="9.33203125" style="21"/>
    <col min="7918" max="7918" width="50" style="21" customWidth="1"/>
    <col min="7919" max="7919" width="6.33203125" style="21" customWidth="1"/>
    <col min="7920" max="7920" width="20" style="21" customWidth="1"/>
    <col min="7921" max="7921" width="56.33203125" style="21" customWidth="1"/>
    <col min="7922" max="7922" width="6.33203125" style="21" customWidth="1"/>
    <col min="7923" max="7923" width="20" style="21" customWidth="1"/>
    <col min="7924" max="7924" width="11.33203125" style="21" customWidth="1"/>
    <col min="7925" max="8173" width="9.33203125" style="21"/>
    <col min="8174" max="8174" width="50" style="21" customWidth="1"/>
    <col min="8175" max="8175" width="6.33203125" style="21" customWidth="1"/>
    <col min="8176" max="8176" width="20" style="21" customWidth="1"/>
    <col min="8177" max="8177" width="56.33203125" style="21" customWidth="1"/>
    <col min="8178" max="8178" width="6.33203125" style="21" customWidth="1"/>
    <col min="8179" max="8179" width="20" style="21" customWidth="1"/>
    <col min="8180" max="8180" width="11.33203125" style="21" customWidth="1"/>
    <col min="8181" max="8429" width="9.33203125" style="21"/>
    <col min="8430" max="8430" width="50" style="21" customWidth="1"/>
    <col min="8431" max="8431" width="6.33203125" style="21" customWidth="1"/>
    <col min="8432" max="8432" width="20" style="21" customWidth="1"/>
    <col min="8433" max="8433" width="56.33203125" style="21" customWidth="1"/>
    <col min="8434" max="8434" width="6.33203125" style="21" customWidth="1"/>
    <col min="8435" max="8435" width="20" style="21" customWidth="1"/>
    <col min="8436" max="8436" width="11.33203125" style="21" customWidth="1"/>
    <col min="8437" max="8685" width="9.33203125" style="21"/>
    <col min="8686" max="8686" width="50" style="21" customWidth="1"/>
    <col min="8687" max="8687" width="6.33203125" style="21" customWidth="1"/>
    <col min="8688" max="8688" width="20" style="21" customWidth="1"/>
    <col min="8689" max="8689" width="56.33203125" style="21" customWidth="1"/>
    <col min="8690" max="8690" width="6.33203125" style="21" customWidth="1"/>
    <col min="8691" max="8691" width="20" style="21" customWidth="1"/>
    <col min="8692" max="8692" width="11.33203125" style="21" customWidth="1"/>
    <col min="8693" max="8941" width="9.33203125" style="21"/>
    <col min="8942" max="8942" width="50" style="21" customWidth="1"/>
    <col min="8943" max="8943" width="6.33203125" style="21" customWidth="1"/>
    <col min="8944" max="8944" width="20" style="21" customWidth="1"/>
    <col min="8945" max="8945" width="56.33203125" style="21" customWidth="1"/>
    <col min="8946" max="8946" width="6.33203125" style="21" customWidth="1"/>
    <col min="8947" max="8947" width="20" style="21" customWidth="1"/>
    <col min="8948" max="8948" width="11.33203125" style="21" customWidth="1"/>
    <col min="8949" max="9197" width="9.33203125" style="21"/>
    <col min="9198" max="9198" width="50" style="21" customWidth="1"/>
    <col min="9199" max="9199" width="6.33203125" style="21" customWidth="1"/>
    <col min="9200" max="9200" width="20" style="21" customWidth="1"/>
    <col min="9201" max="9201" width="56.33203125" style="21" customWidth="1"/>
    <col min="9202" max="9202" width="6.33203125" style="21" customWidth="1"/>
    <col min="9203" max="9203" width="20" style="21" customWidth="1"/>
    <col min="9204" max="9204" width="11.33203125" style="21" customWidth="1"/>
    <col min="9205" max="9453" width="9.33203125" style="21"/>
    <col min="9454" max="9454" width="50" style="21" customWidth="1"/>
    <col min="9455" max="9455" width="6.33203125" style="21" customWidth="1"/>
    <col min="9456" max="9456" width="20" style="21" customWidth="1"/>
    <col min="9457" max="9457" width="56.33203125" style="21" customWidth="1"/>
    <col min="9458" max="9458" width="6.33203125" style="21" customWidth="1"/>
    <col min="9459" max="9459" width="20" style="21" customWidth="1"/>
    <col min="9460" max="9460" width="11.33203125" style="21" customWidth="1"/>
    <col min="9461" max="9709" width="9.33203125" style="21"/>
    <col min="9710" max="9710" width="50" style="21" customWidth="1"/>
    <col min="9711" max="9711" width="6.33203125" style="21" customWidth="1"/>
    <col min="9712" max="9712" width="20" style="21" customWidth="1"/>
    <col min="9713" max="9713" width="56.33203125" style="21" customWidth="1"/>
    <col min="9714" max="9714" width="6.33203125" style="21" customWidth="1"/>
    <col min="9715" max="9715" width="20" style="21" customWidth="1"/>
    <col min="9716" max="9716" width="11.33203125" style="21" customWidth="1"/>
    <col min="9717" max="9965" width="9.33203125" style="21"/>
    <col min="9966" max="9966" width="50" style="21" customWidth="1"/>
    <col min="9967" max="9967" width="6.33203125" style="21" customWidth="1"/>
    <col min="9968" max="9968" width="20" style="21" customWidth="1"/>
    <col min="9969" max="9969" width="56.33203125" style="21" customWidth="1"/>
    <col min="9970" max="9970" width="6.33203125" style="21" customWidth="1"/>
    <col min="9971" max="9971" width="20" style="21" customWidth="1"/>
    <col min="9972" max="9972" width="11.33203125" style="21" customWidth="1"/>
    <col min="9973" max="10221" width="9.33203125" style="21"/>
    <col min="10222" max="10222" width="50" style="21" customWidth="1"/>
    <col min="10223" max="10223" width="6.33203125" style="21" customWidth="1"/>
    <col min="10224" max="10224" width="20" style="21" customWidth="1"/>
    <col min="10225" max="10225" width="56.33203125" style="21" customWidth="1"/>
    <col min="10226" max="10226" width="6.33203125" style="21" customWidth="1"/>
    <col min="10227" max="10227" width="20" style="21" customWidth="1"/>
    <col min="10228" max="10228" width="11.33203125" style="21" customWidth="1"/>
    <col min="10229" max="10477" width="9.33203125" style="21"/>
    <col min="10478" max="10478" width="50" style="21" customWidth="1"/>
    <col min="10479" max="10479" width="6.33203125" style="21" customWidth="1"/>
    <col min="10480" max="10480" width="20" style="21" customWidth="1"/>
    <col min="10481" max="10481" width="56.33203125" style="21" customWidth="1"/>
    <col min="10482" max="10482" width="6.33203125" style="21" customWidth="1"/>
    <col min="10483" max="10483" width="20" style="21" customWidth="1"/>
    <col min="10484" max="10484" width="11.33203125" style="21" customWidth="1"/>
    <col min="10485" max="10733" width="9.33203125" style="21"/>
    <col min="10734" max="10734" width="50" style="21" customWidth="1"/>
    <col min="10735" max="10735" width="6.33203125" style="21" customWidth="1"/>
    <col min="10736" max="10736" width="20" style="21" customWidth="1"/>
    <col min="10737" max="10737" width="56.33203125" style="21" customWidth="1"/>
    <col min="10738" max="10738" width="6.33203125" style="21" customWidth="1"/>
    <col min="10739" max="10739" width="20" style="21" customWidth="1"/>
    <col min="10740" max="10740" width="11.33203125" style="21" customWidth="1"/>
    <col min="10741" max="10989" width="9.33203125" style="21"/>
    <col min="10990" max="10990" width="50" style="21" customWidth="1"/>
    <col min="10991" max="10991" width="6.33203125" style="21" customWidth="1"/>
    <col min="10992" max="10992" width="20" style="21" customWidth="1"/>
    <col min="10993" max="10993" width="56.33203125" style="21" customWidth="1"/>
    <col min="10994" max="10994" width="6.33203125" style="21" customWidth="1"/>
    <col min="10995" max="10995" width="20" style="21" customWidth="1"/>
    <col min="10996" max="10996" width="11.33203125" style="21" customWidth="1"/>
    <col min="10997" max="11245" width="9.33203125" style="21"/>
    <col min="11246" max="11246" width="50" style="21" customWidth="1"/>
    <col min="11247" max="11247" width="6.33203125" style="21" customWidth="1"/>
    <col min="11248" max="11248" width="20" style="21" customWidth="1"/>
    <col min="11249" max="11249" width="56.33203125" style="21" customWidth="1"/>
    <col min="11250" max="11250" width="6.33203125" style="21" customWidth="1"/>
    <col min="11251" max="11251" width="20" style="21" customWidth="1"/>
    <col min="11252" max="11252" width="11.33203125" style="21" customWidth="1"/>
    <col min="11253" max="11501" width="9.33203125" style="21"/>
    <col min="11502" max="11502" width="50" style="21" customWidth="1"/>
    <col min="11503" max="11503" width="6.33203125" style="21" customWidth="1"/>
    <col min="11504" max="11504" width="20" style="21" customWidth="1"/>
    <col min="11505" max="11505" width="56.33203125" style="21" customWidth="1"/>
    <col min="11506" max="11506" width="6.33203125" style="21" customWidth="1"/>
    <col min="11507" max="11507" width="20" style="21" customWidth="1"/>
    <col min="11508" max="11508" width="11.33203125" style="21" customWidth="1"/>
    <col min="11509" max="11757" width="9.33203125" style="21"/>
    <col min="11758" max="11758" width="50" style="21" customWidth="1"/>
    <col min="11759" max="11759" width="6.33203125" style="21" customWidth="1"/>
    <col min="11760" max="11760" width="20" style="21" customWidth="1"/>
    <col min="11761" max="11761" width="56.33203125" style="21" customWidth="1"/>
    <col min="11762" max="11762" width="6.33203125" style="21" customWidth="1"/>
    <col min="11763" max="11763" width="20" style="21" customWidth="1"/>
    <col min="11764" max="11764" width="11.33203125" style="21" customWidth="1"/>
    <col min="11765" max="12013" width="9.33203125" style="21"/>
    <col min="12014" max="12014" width="50" style="21" customWidth="1"/>
    <col min="12015" max="12015" width="6.33203125" style="21" customWidth="1"/>
    <col min="12016" max="12016" width="20" style="21" customWidth="1"/>
    <col min="12017" max="12017" width="56.33203125" style="21" customWidth="1"/>
    <col min="12018" max="12018" width="6.33203125" style="21" customWidth="1"/>
    <col min="12019" max="12019" width="20" style="21" customWidth="1"/>
    <col min="12020" max="12020" width="11.33203125" style="21" customWidth="1"/>
    <col min="12021" max="12269" width="9.33203125" style="21"/>
    <col min="12270" max="12270" width="50" style="21" customWidth="1"/>
    <col min="12271" max="12271" width="6.33203125" style="21" customWidth="1"/>
    <col min="12272" max="12272" width="20" style="21" customWidth="1"/>
    <col min="12273" max="12273" width="56.33203125" style="21" customWidth="1"/>
    <col min="12274" max="12274" width="6.33203125" style="21" customWidth="1"/>
    <col min="12275" max="12275" width="20" style="21" customWidth="1"/>
    <col min="12276" max="12276" width="11.33203125" style="21" customWidth="1"/>
    <col min="12277" max="12525" width="9.33203125" style="21"/>
    <col min="12526" max="12526" width="50" style="21" customWidth="1"/>
    <col min="12527" max="12527" width="6.33203125" style="21" customWidth="1"/>
    <col min="12528" max="12528" width="20" style="21" customWidth="1"/>
    <col min="12529" max="12529" width="56.33203125" style="21" customWidth="1"/>
    <col min="12530" max="12530" width="6.33203125" style="21" customWidth="1"/>
    <col min="12531" max="12531" width="20" style="21" customWidth="1"/>
    <col min="12532" max="12532" width="11.33203125" style="21" customWidth="1"/>
    <col min="12533" max="12781" width="9.33203125" style="21"/>
    <col min="12782" max="12782" width="50" style="21" customWidth="1"/>
    <col min="12783" max="12783" width="6.33203125" style="21" customWidth="1"/>
    <col min="12784" max="12784" width="20" style="21" customWidth="1"/>
    <col min="12785" max="12785" width="56.33203125" style="21" customWidth="1"/>
    <col min="12786" max="12786" width="6.33203125" style="21" customWidth="1"/>
    <col min="12787" max="12787" width="20" style="21" customWidth="1"/>
    <col min="12788" max="12788" width="11.33203125" style="21" customWidth="1"/>
    <col min="12789" max="13037" width="9.33203125" style="21"/>
    <col min="13038" max="13038" width="50" style="21" customWidth="1"/>
    <col min="13039" max="13039" width="6.33203125" style="21" customWidth="1"/>
    <col min="13040" max="13040" width="20" style="21" customWidth="1"/>
    <col min="13041" max="13041" width="56.33203125" style="21" customWidth="1"/>
    <col min="13042" max="13042" width="6.33203125" style="21" customWidth="1"/>
    <col min="13043" max="13043" width="20" style="21" customWidth="1"/>
    <col min="13044" max="13044" width="11.33203125" style="21" customWidth="1"/>
    <col min="13045" max="13293" width="9.33203125" style="21"/>
    <col min="13294" max="13294" width="50" style="21" customWidth="1"/>
    <col min="13295" max="13295" width="6.33203125" style="21" customWidth="1"/>
    <col min="13296" max="13296" width="20" style="21" customWidth="1"/>
    <col min="13297" max="13297" width="56.33203125" style="21" customWidth="1"/>
    <col min="13298" max="13298" width="6.33203125" style="21" customWidth="1"/>
    <col min="13299" max="13299" width="20" style="21" customWidth="1"/>
    <col min="13300" max="13300" width="11.33203125" style="21" customWidth="1"/>
    <col min="13301" max="13549" width="9.33203125" style="21"/>
    <col min="13550" max="13550" width="50" style="21" customWidth="1"/>
    <col min="13551" max="13551" width="6.33203125" style="21" customWidth="1"/>
    <col min="13552" max="13552" width="20" style="21" customWidth="1"/>
    <col min="13553" max="13553" width="56.33203125" style="21" customWidth="1"/>
    <col min="13554" max="13554" width="6.33203125" style="21" customWidth="1"/>
    <col min="13555" max="13555" width="20" style="21" customWidth="1"/>
    <col min="13556" max="13556" width="11.33203125" style="21" customWidth="1"/>
    <col min="13557" max="13805" width="9.33203125" style="21"/>
    <col min="13806" max="13806" width="50" style="21" customWidth="1"/>
    <col min="13807" max="13807" width="6.33203125" style="21" customWidth="1"/>
    <col min="13808" max="13808" width="20" style="21" customWidth="1"/>
    <col min="13809" max="13809" width="56.33203125" style="21" customWidth="1"/>
    <col min="13810" max="13810" width="6.33203125" style="21" customWidth="1"/>
    <col min="13811" max="13811" width="20" style="21" customWidth="1"/>
    <col min="13812" max="13812" width="11.33203125" style="21" customWidth="1"/>
    <col min="13813" max="14061" width="9.33203125" style="21"/>
    <col min="14062" max="14062" width="50" style="21" customWidth="1"/>
    <col min="14063" max="14063" width="6.33203125" style="21" customWidth="1"/>
    <col min="14064" max="14064" width="20" style="21" customWidth="1"/>
    <col min="14065" max="14065" width="56.33203125" style="21" customWidth="1"/>
    <col min="14066" max="14066" width="6.33203125" style="21" customWidth="1"/>
    <col min="14067" max="14067" width="20" style="21" customWidth="1"/>
    <col min="14068" max="14068" width="11.33203125" style="21" customWidth="1"/>
    <col min="14069" max="14317" width="9.33203125" style="21"/>
    <col min="14318" max="14318" width="50" style="21" customWidth="1"/>
    <col min="14319" max="14319" width="6.33203125" style="21" customWidth="1"/>
    <col min="14320" max="14320" width="20" style="21" customWidth="1"/>
    <col min="14321" max="14321" width="56.33203125" style="21" customWidth="1"/>
    <col min="14322" max="14322" width="6.33203125" style="21" customWidth="1"/>
    <col min="14323" max="14323" width="20" style="21" customWidth="1"/>
    <col min="14324" max="14324" width="11.33203125" style="21" customWidth="1"/>
    <col min="14325" max="14573" width="9.33203125" style="21"/>
    <col min="14574" max="14574" width="50" style="21" customWidth="1"/>
    <col min="14575" max="14575" width="6.33203125" style="21" customWidth="1"/>
    <col min="14576" max="14576" width="20" style="21" customWidth="1"/>
    <col min="14577" max="14577" width="56.33203125" style="21" customWidth="1"/>
    <col min="14578" max="14578" width="6.33203125" style="21" customWidth="1"/>
    <col min="14579" max="14579" width="20" style="21" customWidth="1"/>
    <col min="14580" max="14580" width="11.33203125" style="21" customWidth="1"/>
    <col min="14581" max="14829" width="9.33203125" style="21"/>
    <col min="14830" max="14830" width="50" style="21" customWidth="1"/>
    <col min="14831" max="14831" width="6.33203125" style="21" customWidth="1"/>
    <col min="14832" max="14832" width="20" style="21" customWidth="1"/>
    <col min="14833" max="14833" width="56.33203125" style="21" customWidth="1"/>
    <col min="14834" max="14834" width="6.33203125" style="21" customWidth="1"/>
    <col min="14835" max="14835" width="20" style="21" customWidth="1"/>
    <col min="14836" max="14836" width="11.33203125" style="21" customWidth="1"/>
    <col min="14837" max="15085" width="9.33203125" style="21"/>
    <col min="15086" max="15086" width="50" style="21" customWidth="1"/>
    <col min="15087" max="15087" width="6.33203125" style="21" customWidth="1"/>
    <col min="15088" max="15088" width="20" style="21" customWidth="1"/>
    <col min="15089" max="15089" width="56.33203125" style="21" customWidth="1"/>
    <col min="15090" max="15090" width="6.33203125" style="21" customWidth="1"/>
    <col min="15091" max="15091" width="20" style="21" customWidth="1"/>
    <col min="15092" max="15092" width="11.33203125" style="21" customWidth="1"/>
    <col min="15093" max="15341" width="9.33203125" style="21"/>
    <col min="15342" max="15342" width="50" style="21" customWidth="1"/>
    <col min="15343" max="15343" width="6.33203125" style="21" customWidth="1"/>
    <col min="15344" max="15344" width="20" style="21" customWidth="1"/>
    <col min="15345" max="15345" width="56.33203125" style="21" customWidth="1"/>
    <col min="15346" max="15346" width="6.33203125" style="21" customWidth="1"/>
    <col min="15347" max="15347" width="20" style="21" customWidth="1"/>
    <col min="15348" max="15348" width="11.33203125" style="21" customWidth="1"/>
    <col min="15349" max="15597" width="9.33203125" style="21"/>
    <col min="15598" max="15598" width="50" style="21" customWidth="1"/>
    <col min="15599" max="15599" width="6.33203125" style="21" customWidth="1"/>
    <col min="15600" max="15600" width="20" style="21" customWidth="1"/>
    <col min="15601" max="15601" width="56.33203125" style="21" customWidth="1"/>
    <col min="15602" max="15602" width="6.33203125" style="21" customWidth="1"/>
    <col min="15603" max="15603" width="20" style="21" customWidth="1"/>
    <col min="15604" max="15604" width="11.33203125" style="21" customWidth="1"/>
    <col min="15605" max="15853" width="9.33203125" style="21"/>
    <col min="15854" max="15854" width="50" style="21" customWidth="1"/>
    <col min="15855" max="15855" width="6.33203125" style="21" customWidth="1"/>
    <col min="15856" max="15856" width="20" style="21" customWidth="1"/>
    <col min="15857" max="15857" width="56.33203125" style="21" customWidth="1"/>
    <col min="15858" max="15858" width="6.33203125" style="21" customWidth="1"/>
    <col min="15859" max="15859" width="20" style="21" customWidth="1"/>
    <col min="15860" max="15860" width="11.33203125" style="21" customWidth="1"/>
    <col min="15861" max="16109" width="9.33203125" style="21"/>
    <col min="16110" max="16110" width="50" style="21" customWidth="1"/>
    <col min="16111" max="16111" width="6.33203125" style="21" customWidth="1"/>
    <col min="16112" max="16112" width="20" style="21" customWidth="1"/>
    <col min="16113" max="16113" width="56.33203125" style="21" customWidth="1"/>
    <col min="16114" max="16114" width="6.33203125" style="21" customWidth="1"/>
    <col min="16115" max="16115" width="20" style="21" customWidth="1"/>
    <col min="16116" max="16116" width="11.33203125" style="21" customWidth="1"/>
    <col min="16117" max="16384" width="9.33203125" style="21"/>
  </cols>
  <sheetData>
    <row r="1" spans="1:7" ht="21.75" customHeight="1">
      <c r="A1" s="113" t="s">
        <v>182</v>
      </c>
      <c r="B1" s="113"/>
      <c r="C1" s="113"/>
      <c r="D1" s="113"/>
      <c r="E1" s="113"/>
      <c r="F1" s="113"/>
      <c r="G1" s="113"/>
    </row>
    <row r="2" spans="1:7" ht="15" customHeight="1">
      <c r="A2" s="56"/>
      <c r="B2" s="56"/>
      <c r="C2" s="56"/>
      <c r="D2" s="58"/>
      <c r="E2" s="58"/>
      <c r="F2" s="58"/>
      <c r="G2" s="59" t="s">
        <v>135</v>
      </c>
    </row>
    <row r="3" spans="1:7" ht="13.5">
      <c r="A3" s="80" t="s">
        <v>321</v>
      </c>
      <c r="B3" s="80"/>
      <c r="C3" s="80"/>
      <c r="D3" s="58"/>
      <c r="E3" s="60"/>
      <c r="F3" s="58"/>
      <c r="G3" s="59" t="s">
        <v>19</v>
      </c>
    </row>
    <row r="4" spans="1:7" ht="17.25" customHeight="1">
      <c r="A4" s="70" t="s">
        <v>67</v>
      </c>
      <c r="B4" s="70" t="s">
        <v>109</v>
      </c>
      <c r="C4" s="70" t="s">
        <v>13</v>
      </c>
      <c r="D4" s="70" t="s">
        <v>109</v>
      </c>
      <c r="E4" s="70" t="s">
        <v>13</v>
      </c>
      <c r="F4" s="70" t="s">
        <v>67</v>
      </c>
      <c r="G4" s="70" t="s">
        <v>13</v>
      </c>
    </row>
    <row r="5" spans="1:7" ht="17.25" customHeight="1">
      <c r="A5" s="71" t="s">
        <v>110</v>
      </c>
      <c r="B5" s="72" t="s">
        <v>59</v>
      </c>
      <c r="C5" s="72" t="s">
        <v>59</v>
      </c>
      <c r="D5" s="72" t="s">
        <v>59</v>
      </c>
      <c r="E5" s="72" t="s">
        <v>59</v>
      </c>
      <c r="F5" s="71" t="s">
        <v>169</v>
      </c>
      <c r="G5" s="107">
        <v>397.53</v>
      </c>
    </row>
    <row r="6" spans="1:7" ht="17.25" customHeight="1">
      <c r="A6" s="71" t="s">
        <v>111</v>
      </c>
      <c r="B6" s="106">
        <f>D6/10000</f>
        <v>4</v>
      </c>
      <c r="C6" s="106">
        <f>E6/10000</f>
        <v>2.9881220000000002</v>
      </c>
      <c r="D6" s="73">
        <f>D8+D11</f>
        <v>40000</v>
      </c>
      <c r="E6" s="73">
        <f>E8+E11</f>
        <v>29881.22</v>
      </c>
      <c r="F6" s="74" t="s">
        <v>112</v>
      </c>
      <c r="G6" s="107"/>
    </row>
    <row r="7" spans="1:7" ht="17.25" customHeight="1">
      <c r="A7" s="74" t="s">
        <v>113</v>
      </c>
      <c r="B7" s="106"/>
      <c r="C7" s="106"/>
      <c r="D7" s="73"/>
      <c r="E7" s="73"/>
      <c r="F7" s="74" t="s">
        <v>114</v>
      </c>
      <c r="G7" s="108"/>
    </row>
    <row r="8" spans="1:7" ht="17.25" customHeight="1">
      <c r="A8" s="74" t="s">
        <v>115</v>
      </c>
      <c r="B8" s="106">
        <f t="shared" ref="B8:B12" si="0">D8/10000</f>
        <v>3.5</v>
      </c>
      <c r="C8" s="106">
        <f t="shared" ref="C8:C12" si="1">E8/10000</f>
        <v>2.885122</v>
      </c>
      <c r="D8" s="73">
        <v>35000</v>
      </c>
      <c r="E8" s="73">
        <v>28851.22</v>
      </c>
      <c r="F8" s="71" t="s">
        <v>170</v>
      </c>
      <c r="G8" s="109" t="s">
        <v>325</v>
      </c>
    </row>
    <row r="9" spans="1:7" ht="17.25" customHeight="1">
      <c r="A9" s="74" t="s">
        <v>117</v>
      </c>
      <c r="B9" s="106"/>
      <c r="C9" s="106"/>
      <c r="D9" s="75"/>
      <c r="E9" s="75"/>
      <c r="F9" s="74" t="s">
        <v>119</v>
      </c>
      <c r="G9" s="110">
        <v>2</v>
      </c>
    </row>
    <row r="10" spans="1:7" ht="17.25" customHeight="1">
      <c r="A10" s="74" t="s">
        <v>118</v>
      </c>
      <c r="B10" s="106">
        <f t="shared" si="0"/>
        <v>3.5</v>
      </c>
      <c r="C10" s="106">
        <f t="shared" si="1"/>
        <v>2.885122</v>
      </c>
      <c r="D10" s="73">
        <v>35000</v>
      </c>
      <c r="E10" s="73">
        <v>28851.22</v>
      </c>
      <c r="F10" s="74" t="s">
        <v>142</v>
      </c>
      <c r="G10" s="111"/>
    </row>
    <row r="11" spans="1:7" ht="17.25" customHeight="1">
      <c r="A11" s="74" t="s">
        <v>120</v>
      </c>
      <c r="B11" s="106">
        <f t="shared" si="0"/>
        <v>0.5</v>
      </c>
      <c r="C11" s="106">
        <f t="shared" si="1"/>
        <v>0.10299999999999999</v>
      </c>
      <c r="D11" s="73">
        <v>5000</v>
      </c>
      <c r="E11" s="73">
        <v>1030</v>
      </c>
      <c r="F11" s="74" t="s">
        <v>143</v>
      </c>
      <c r="G11" s="110"/>
    </row>
    <row r="12" spans="1:7" ht="17.25" customHeight="1">
      <c r="A12" s="74" t="s">
        <v>121</v>
      </c>
      <c r="B12" s="106">
        <f t="shared" si="0"/>
        <v>0.5</v>
      </c>
      <c r="C12" s="106">
        <f t="shared" si="1"/>
        <v>0.10299999999999999</v>
      </c>
      <c r="D12" s="73">
        <v>5000</v>
      </c>
      <c r="E12" s="73">
        <v>1030</v>
      </c>
      <c r="F12" s="74" t="s">
        <v>144</v>
      </c>
      <c r="G12" s="111">
        <v>2</v>
      </c>
    </row>
    <row r="13" spans="1:7" ht="17.25" customHeight="1">
      <c r="A13" s="74" t="s">
        <v>122</v>
      </c>
      <c r="B13" s="74"/>
      <c r="C13" s="74"/>
      <c r="D13" s="75"/>
      <c r="E13" s="75"/>
      <c r="F13" s="74" t="s">
        <v>145</v>
      </c>
      <c r="G13" s="108" t="s">
        <v>26</v>
      </c>
    </row>
    <row r="14" spans="1:7" ht="17.25" customHeight="1">
      <c r="A14" s="74" t="s">
        <v>123</v>
      </c>
      <c r="B14" s="74"/>
      <c r="C14" s="74"/>
      <c r="D14" s="75" t="s">
        <v>26</v>
      </c>
      <c r="E14" s="75"/>
      <c r="F14" s="74" t="s">
        <v>146</v>
      </c>
      <c r="G14" s="75" t="s">
        <v>26</v>
      </c>
    </row>
    <row r="15" spans="1:7" ht="17.25" customHeight="1">
      <c r="A15" s="71" t="s">
        <v>124</v>
      </c>
      <c r="B15" s="72" t="s">
        <v>59</v>
      </c>
      <c r="C15" s="71"/>
      <c r="D15" s="72" t="s">
        <v>59</v>
      </c>
      <c r="E15" s="72"/>
      <c r="F15" s="74" t="s">
        <v>147</v>
      </c>
      <c r="G15" s="75" t="s">
        <v>26</v>
      </c>
    </row>
    <row r="16" spans="1:7" ht="17.25" customHeight="1">
      <c r="A16" s="74" t="s">
        <v>125</v>
      </c>
      <c r="B16" s="72" t="s">
        <v>59</v>
      </c>
      <c r="C16" s="74"/>
      <c r="D16" s="72" t="s">
        <v>59</v>
      </c>
      <c r="E16" s="76"/>
      <c r="F16" s="74" t="s">
        <v>148</v>
      </c>
      <c r="G16" s="75" t="s">
        <v>26</v>
      </c>
    </row>
    <row r="17" spans="1:7" ht="17.25" customHeight="1">
      <c r="A17" s="74" t="s">
        <v>126</v>
      </c>
      <c r="B17" s="72" t="s">
        <v>59</v>
      </c>
      <c r="C17" s="74"/>
      <c r="D17" s="72" t="s">
        <v>59</v>
      </c>
      <c r="E17" s="76"/>
      <c r="F17" s="74" t="s">
        <v>149</v>
      </c>
      <c r="G17" s="75" t="s">
        <v>26</v>
      </c>
    </row>
    <row r="18" spans="1:7" ht="17.25" customHeight="1">
      <c r="A18" s="74" t="s">
        <v>127</v>
      </c>
      <c r="B18" s="72" t="s">
        <v>59</v>
      </c>
      <c r="C18" s="74"/>
      <c r="D18" s="72" t="s">
        <v>59</v>
      </c>
      <c r="E18" s="75"/>
      <c r="F18" s="74" t="s">
        <v>171</v>
      </c>
      <c r="G18" s="74" t="s">
        <v>116</v>
      </c>
    </row>
    <row r="19" spans="1:7" ht="17.25" customHeight="1">
      <c r="A19" s="74" t="s">
        <v>128</v>
      </c>
      <c r="B19" s="72" t="s">
        <v>59</v>
      </c>
      <c r="C19" s="74"/>
      <c r="D19" s="72" t="s">
        <v>59</v>
      </c>
      <c r="E19" s="76"/>
      <c r="F19" s="74" t="s">
        <v>172</v>
      </c>
      <c r="G19" s="74" t="s">
        <v>116</v>
      </c>
    </row>
    <row r="20" spans="1:7" ht="17.25" customHeight="1">
      <c r="A20" s="74" t="s">
        <v>129</v>
      </c>
      <c r="B20" s="72" t="s">
        <v>59</v>
      </c>
      <c r="C20" s="74"/>
      <c r="D20" s="72" t="s">
        <v>59</v>
      </c>
      <c r="E20" s="76"/>
      <c r="F20" s="71" t="s">
        <v>179</v>
      </c>
      <c r="G20" s="72" t="s">
        <v>324</v>
      </c>
    </row>
    <row r="21" spans="1:7" ht="17.25" customHeight="1">
      <c r="A21" s="74" t="s">
        <v>130</v>
      </c>
      <c r="B21" s="72" t="s">
        <v>59</v>
      </c>
      <c r="C21" s="74"/>
      <c r="D21" s="72" t="s">
        <v>59</v>
      </c>
      <c r="E21" s="75"/>
      <c r="F21" s="74" t="s">
        <v>173</v>
      </c>
      <c r="G21" s="74" t="s">
        <v>26</v>
      </c>
    </row>
    <row r="22" spans="1:7" ht="17.25" customHeight="1">
      <c r="A22" s="74" t="s">
        <v>131</v>
      </c>
      <c r="B22" s="72" t="s">
        <v>59</v>
      </c>
      <c r="C22" s="74"/>
      <c r="D22" s="72" t="s">
        <v>59</v>
      </c>
      <c r="E22" s="76"/>
      <c r="F22" s="74" t="s">
        <v>174</v>
      </c>
      <c r="G22" s="74" t="s">
        <v>116</v>
      </c>
    </row>
    <row r="23" spans="1:7" ht="17.25" customHeight="1">
      <c r="A23" s="74" t="s">
        <v>132</v>
      </c>
      <c r="B23" s="72" t="s">
        <v>59</v>
      </c>
      <c r="C23" s="74"/>
      <c r="D23" s="72" t="s">
        <v>59</v>
      </c>
      <c r="E23" s="75"/>
      <c r="F23" s="74" t="s">
        <v>175</v>
      </c>
      <c r="G23" s="74" t="s">
        <v>26</v>
      </c>
    </row>
    <row r="24" spans="1:7" ht="17.25" customHeight="1">
      <c r="A24" s="74" t="s">
        <v>133</v>
      </c>
      <c r="B24" s="72" t="s">
        <v>59</v>
      </c>
      <c r="C24" s="74"/>
      <c r="D24" s="72" t="s">
        <v>59</v>
      </c>
      <c r="E24" s="75"/>
      <c r="F24" s="74" t="s">
        <v>176</v>
      </c>
      <c r="G24" s="74" t="s">
        <v>116</v>
      </c>
    </row>
    <row r="25" spans="1:7" ht="17.25" customHeight="1">
      <c r="A25" s="74" t="s">
        <v>134</v>
      </c>
      <c r="B25" s="72" t="s">
        <v>59</v>
      </c>
      <c r="C25" s="74"/>
      <c r="D25" s="72" t="s">
        <v>59</v>
      </c>
      <c r="E25" s="75"/>
      <c r="F25" s="74" t="s">
        <v>177</v>
      </c>
      <c r="G25" s="74" t="s">
        <v>116</v>
      </c>
    </row>
    <row r="26" spans="1:7" ht="17.25" customHeight="1">
      <c r="A26" s="71" t="s">
        <v>167</v>
      </c>
      <c r="B26" s="106">
        <f>D26/10000</f>
        <v>54</v>
      </c>
      <c r="C26" s="106">
        <f>E26/10000</f>
        <v>53.268230000000003</v>
      </c>
      <c r="D26" s="72">
        <v>540000</v>
      </c>
      <c r="E26" s="75">
        <v>532682.30000000005</v>
      </c>
      <c r="F26" s="74" t="s">
        <v>178</v>
      </c>
      <c r="G26" s="74"/>
    </row>
    <row r="27" spans="1:7" ht="17.25" customHeight="1">
      <c r="A27" s="71" t="s">
        <v>168</v>
      </c>
      <c r="B27" s="106">
        <f>D27/10000</f>
        <v>274</v>
      </c>
      <c r="C27" s="106">
        <f>E27/10000</f>
        <v>273.41999199999998</v>
      </c>
      <c r="D27" s="72">
        <v>2740000</v>
      </c>
      <c r="E27" s="75">
        <v>2734199.92</v>
      </c>
      <c r="F27" s="74"/>
      <c r="G27" s="74"/>
    </row>
    <row r="28" spans="1:7" ht="17.25" customHeight="1">
      <c r="A28" s="149" t="s">
        <v>181</v>
      </c>
      <c r="B28" s="149"/>
      <c r="C28" s="149"/>
      <c r="D28" s="149"/>
      <c r="E28" s="149"/>
      <c r="F28" s="149"/>
      <c r="G28" s="149"/>
    </row>
    <row r="29" spans="1:7" ht="17.25" customHeight="1">
      <c r="A29" s="150" t="s">
        <v>165</v>
      </c>
      <c r="B29" s="150"/>
      <c r="C29" s="150"/>
      <c r="D29" s="150"/>
      <c r="E29" s="150"/>
      <c r="F29" s="150"/>
      <c r="G29" s="150"/>
    </row>
  </sheetData>
  <mergeCells count="3">
    <mergeCell ref="A28:G28"/>
    <mergeCell ref="A29:G29"/>
    <mergeCell ref="A1:G1"/>
  </mergeCells>
  <phoneticPr fontId="3" type="noConversion"/>
  <conditionalFormatting sqref="G3">
    <cfRule type="expression" dxfId="3" priority="5" stopIfTrue="1">
      <formula>含公式的单元格</formula>
    </cfRule>
  </conditionalFormatting>
  <conditionalFormatting sqref="A2:C2">
    <cfRule type="expression" dxfId="2" priority="3" stopIfTrue="1">
      <formula>含公式的单元格</formula>
    </cfRule>
  </conditionalFormatting>
  <conditionalFormatting sqref="A1:C1">
    <cfRule type="expression" dxfId="1" priority="2" stopIfTrue="1">
      <formula>含公式的单元格</formula>
    </cfRule>
  </conditionalFormatting>
  <conditionalFormatting sqref="A3:C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scale="95"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收入支出决算总表!Print_Area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cp:lastModifiedBy>
  <cp:lastPrinted>2020-11-02T12:09:33Z</cp:lastPrinted>
  <dcterms:created xsi:type="dcterms:W3CDTF">2014-07-25T07:49:00Z</dcterms:created>
  <dcterms:modified xsi:type="dcterms:W3CDTF">2020-11-02T12:09:37Z</dcterms:modified>
</cp:coreProperties>
</file>