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902" firstSheet="20" activeTab="28"/>
  </bookViews>
  <sheets>
    <sheet name="01-2018广阳镇财政收支情况 (新增)" sheetId="64" r:id="rId1"/>
    <sheet name="02-2018广阳镇收入" sheetId="57" r:id="rId2"/>
    <sheet name="03-2018广阳镇支出" sheetId="58" r:id="rId3"/>
    <sheet name="04-2018公共平衡 " sheetId="26" r:id="rId4"/>
    <sheet name="05-2018公共本级支出功能 " sheetId="27" r:id="rId5"/>
    <sheet name="06-2018公共线下 " sheetId="32" r:id="rId6"/>
    <sheet name="07-2018转移支付分地区" sheetId="59" r:id="rId7"/>
    <sheet name="08-2018转移支付分项目 " sheetId="60" r:id="rId8"/>
    <sheet name="09-2018基金平衡" sheetId="33" r:id="rId9"/>
    <sheet name="10-2018基金支出" sheetId="19" r:id="rId10"/>
    <sheet name="11-2018基金转移支付" sheetId="62" r:id="rId11"/>
    <sheet name="12-2018国资 " sheetId="48" r:id="rId12"/>
    <sheet name="13-2018社保执行" sheetId="21" r:id="rId13"/>
    <sheet name="14-2018限额、余额" sheetId="52" r:id="rId14"/>
    <sheet name="15-2018债券额度" sheetId="51" r:id="rId15"/>
    <sheet name="16-2019年G广阳镇财政收支预算表（新增） " sheetId="65" r:id="rId16"/>
    <sheet name="17-2019公共平衡 " sheetId="37" r:id="rId17"/>
    <sheet name="18-2019公共本级支出功能 " sheetId="38" r:id="rId18"/>
    <sheet name="19-2019公共基本和项目 " sheetId="39" r:id="rId19"/>
    <sheet name="20-2019公共本级基本支出经济" sheetId="36" r:id="rId20"/>
    <sheet name="21-2019公共线下" sheetId="29" r:id="rId21"/>
    <sheet name="22-2019转移支付分地区" sheetId="53" r:id="rId22"/>
    <sheet name="23-2019转移支付分项目" sheetId="54" r:id="rId23"/>
    <sheet name="24-2019基金平衡" sheetId="35" r:id="rId24"/>
    <sheet name="25-2019基金支出" sheetId="7" r:id="rId25"/>
    <sheet name="26-2019基金转移支付" sheetId="61" r:id="rId26"/>
    <sheet name="27-2019国资" sheetId="49" r:id="rId27"/>
    <sheet name="28-2019社保" sheetId="11" r:id="rId28"/>
    <sheet name="29-三公经费" sheetId="63" r:id="rId29"/>
  </sheets>
  <definedNames>
    <definedName name="_xlnm._FilterDatabase" localSheetId="4" hidden="1">'05-2018公共本级支出功能 '!$A$5:$AA$1391</definedName>
    <definedName name="_xlnm._FilterDatabase" localSheetId="9" hidden="1">'10-2018基金支出'!$A$4:$F$198</definedName>
    <definedName name="_xlnm._FilterDatabase" localSheetId="17" hidden="1">'18-2019公共本级支出功能 '!$A$5:$B$1314</definedName>
    <definedName name="_xlnm._FilterDatabase" localSheetId="7" hidden="1">'08-2018转移支付分项目 '!$A$5:$A$15</definedName>
    <definedName name="_xlnm._FilterDatabase" localSheetId="22" hidden="1">'23-2019转移支付分项目'!$A$5:$A$15</definedName>
    <definedName name="fa" localSheetId="0">#REF!</definedName>
    <definedName name="fa" localSheetId="7">#REF!</definedName>
    <definedName name="fa" localSheetId="10">#REF!</definedName>
    <definedName name="fa" localSheetId="15">#REF!</definedName>
    <definedName name="fa" localSheetId="22">#REF!</definedName>
    <definedName name="fa" localSheetId="25">#REF!</definedName>
    <definedName name="fa">#REF!</definedName>
    <definedName name="_xlnm.Print_Area" localSheetId="1">'02-2018广阳镇收入'!$A$1:$C$26</definedName>
    <definedName name="_xlnm.Print_Area" localSheetId="2">'03-2018广阳镇支出'!$A$1:$C$31</definedName>
    <definedName name="_xlnm.Print_Area" localSheetId="3">'04-2018公共平衡 '!$A$1:$F$40</definedName>
    <definedName name="_xlnm.Print_Area" localSheetId="4">'05-2018公共本级支出功能 '!$A$1:$B$1392</definedName>
    <definedName name="_xlnm.Print_Area" localSheetId="6">'07-2018转移支付分地区'!$A$1:$D$30</definedName>
    <definedName name="_xlnm.Print_Area" localSheetId="7">'08-2018转移支付分项目 '!$A$1:$B$29</definedName>
    <definedName name="_xlnm.Print_Area" localSheetId="8">'09-2018基金平衡'!$A$1:$F$34</definedName>
    <definedName name="_xlnm.Print_Area" localSheetId="11">'12-2018国资 '!$A$1:$F$23</definedName>
    <definedName name="_xlnm.Print_Area" localSheetId="12">'13-2018社保执行'!$A$1:$F$20</definedName>
    <definedName name="_xlnm.Print_Area" localSheetId="13">'14-2018限额、余额'!$A$1:$J$19</definedName>
    <definedName name="_xlnm.Print_Area" localSheetId="14">'15-2018债券额度'!$A$1:$J$20</definedName>
    <definedName name="_xlnm.Print_Area" localSheetId="20">'21-2019公共线下'!$A$1:$D$45</definedName>
    <definedName name="_xlnm.Print_Area" localSheetId="21">'22-2019转移支付分地区'!$A$1:$D$30</definedName>
    <definedName name="_xlnm.Print_Area" localSheetId="22">'23-2019转移支付分项目'!$A$1:$B$29</definedName>
    <definedName name="_xlnm.Print_Area" localSheetId="24">'25-2019基金支出'!$A$1:$B$27</definedName>
    <definedName name="_xlnm.Print_Titles" localSheetId="4">'05-2018公共本级支出功能 '!$2:$5</definedName>
    <definedName name="_xlnm.Print_Titles" localSheetId="5">'06-2018公共线下 '!$1:$4</definedName>
    <definedName name="_xlnm.Print_Titles" localSheetId="6">'07-2018转移支付分地区'!$2:$6</definedName>
    <definedName name="_xlnm.Print_Titles" localSheetId="7">'08-2018转移支付分项目 '!$2:$5</definedName>
    <definedName name="_xlnm.Print_Titles" localSheetId="8">'09-2018基金平衡'!$1:$4</definedName>
    <definedName name="_xlnm.Print_Titles" localSheetId="9">'10-2018基金支出'!$2:$4</definedName>
    <definedName name="_xlnm.Print_Titles" localSheetId="15">'16-2019年G广阳镇财政收支预算表（新增） '!$1:$5</definedName>
    <definedName name="_xlnm.Print_Titles" localSheetId="17">'18-2019公共本级支出功能 '!$1:$5</definedName>
    <definedName name="_xlnm.Print_Titles" localSheetId="19">'20-2019公共本级基本支出经济'!$2:$5</definedName>
    <definedName name="_xlnm.Print_Titles" localSheetId="20">'21-2019公共线下'!$1:$4</definedName>
    <definedName name="_xlnm.Print_Titles" localSheetId="21">'22-2019转移支付分地区'!$2:$6</definedName>
    <definedName name="_xlnm.Print_Titles" localSheetId="22">'23-2019转移支付分项目'!$2:$5</definedName>
    <definedName name="_xlnm.Print_Titles" localSheetId="24">'25-2019基金支出'!$2:$4</definedName>
    <definedName name="地区名称" localSheetId="0">#REF!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 localSheetId="10">#REF!</definedName>
    <definedName name="地区名称" localSheetId="11">#REF!</definedName>
    <definedName name="地区名称" localSheetId="12">#REF!</definedName>
    <definedName name="地区名称" localSheetId="15">#REF!</definedName>
    <definedName name="地区名称" localSheetId="17">#REF!</definedName>
    <definedName name="地区名称" localSheetId="20">#REF!</definedName>
    <definedName name="地区名称" localSheetId="21">#REF!</definedName>
    <definedName name="地区名称" localSheetId="22">#REF!</definedName>
    <definedName name="地区名称" localSheetId="23">#REF!</definedName>
    <definedName name="地区名称" localSheetId="25">#REF!</definedName>
    <definedName name="地区名称" localSheetId="26">#REF!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<sst xmlns="http://schemas.openxmlformats.org/spreadsheetml/2006/main" count="3974" uniqueCount="2292">
  <si>
    <t>表1</t>
  </si>
  <si>
    <t>2018年南岸区广阳镇财政收支情况表</t>
  </si>
  <si>
    <t>单位：万元</t>
  </si>
  <si>
    <t>财政收入</t>
  </si>
  <si>
    <t>财政支出</t>
  </si>
  <si>
    <t>项目</t>
  </si>
  <si>
    <t>执行数</t>
  </si>
  <si>
    <t>增长%</t>
  </si>
  <si>
    <t>一般公共预算收入</t>
  </si>
  <si>
    <t>一般公共预算支出</t>
  </si>
  <si>
    <t xml:space="preserve">  税收收入</t>
  </si>
  <si>
    <t xml:space="preserve">  一般公共服务支出</t>
  </si>
  <si>
    <t>　　增值税</t>
  </si>
  <si>
    <t xml:space="preserve">  国防支出</t>
  </si>
  <si>
    <t>　　  #改征增值税</t>
  </si>
  <si>
    <t xml:space="preserve">  公共安全支出</t>
  </si>
  <si>
    <t>　　企业所得税</t>
  </si>
  <si>
    <t xml:space="preserve">  教育支出</t>
  </si>
  <si>
    <t>　　个人所得税</t>
  </si>
  <si>
    <t xml:space="preserve">  科学技术支出</t>
  </si>
  <si>
    <t>　　资源税</t>
  </si>
  <si>
    <t xml:space="preserve">  文化体育与传媒支出</t>
  </si>
  <si>
    <t>　　城市维护建设税</t>
  </si>
  <si>
    <t xml:space="preserve">  社会保障和就业支出</t>
  </si>
  <si>
    <t>　　房产税</t>
  </si>
  <si>
    <t xml:space="preserve">  医疗卫生与计划生育支出</t>
  </si>
  <si>
    <t>　　印花税</t>
  </si>
  <si>
    <t xml:space="preserve">  节能环保支出</t>
  </si>
  <si>
    <t>　　城镇土地使用税</t>
  </si>
  <si>
    <t xml:space="preserve">  城乡社区支出</t>
  </si>
  <si>
    <t>　　土地增值税</t>
  </si>
  <si>
    <t xml:space="preserve">  农林水支出</t>
  </si>
  <si>
    <t>　　车船税</t>
  </si>
  <si>
    <t xml:space="preserve">  交通运输支出</t>
  </si>
  <si>
    <t>　　耕地占用税</t>
  </si>
  <si>
    <t xml:space="preserve">  资源勘探信息等支出</t>
  </si>
  <si>
    <t>　　契税</t>
  </si>
  <si>
    <t xml:space="preserve">  商业服务业等支出</t>
  </si>
  <si>
    <t>　　烟叶税</t>
  </si>
  <si>
    <t xml:space="preserve">  金融支出</t>
  </si>
  <si>
    <t xml:space="preserve">  非税收入</t>
  </si>
  <si>
    <t xml:space="preserve">  国土海洋气象等支出</t>
  </si>
  <si>
    <t xml:space="preserve">    专项收入</t>
  </si>
  <si>
    <t xml:space="preserve">  住房保障支出</t>
  </si>
  <si>
    <t xml:space="preserve">    行政事业性收费收入</t>
  </si>
  <si>
    <t xml:space="preserve">  粮油物资储备支出</t>
  </si>
  <si>
    <t xml:space="preserve">    罚没收入</t>
  </si>
  <si>
    <t xml:space="preserve">  其他支出</t>
  </si>
  <si>
    <t xml:space="preserve">    国有资源(资产)有偿使用收入</t>
  </si>
  <si>
    <t xml:space="preserve">  债务付息支出</t>
  </si>
  <si>
    <t xml:space="preserve">    捐赠收入</t>
  </si>
  <si>
    <t xml:space="preserve">  债务发行费用支出</t>
  </si>
  <si>
    <t xml:space="preserve">    政府住房基金收入</t>
  </si>
  <si>
    <t xml:space="preserve">    其他收入</t>
  </si>
  <si>
    <t>转移性收入合计</t>
  </si>
  <si>
    <t>转移性支出合计</t>
  </si>
  <si>
    <t xml:space="preserve">    上级补助收入</t>
  </si>
  <si>
    <t xml:space="preserve">      上解上级支出</t>
  </si>
  <si>
    <t xml:space="preserve">    调入预算稳定调节基金</t>
  </si>
  <si>
    <t xml:space="preserve">      补助下级支出</t>
  </si>
  <si>
    <t xml:space="preserve">    调入资金</t>
  </si>
  <si>
    <t xml:space="preserve">      安排预算稳定调节基金</t>
  </si>
  <si>
    <t xml:space="preserve">    地方政府债券收入 </t>
  </si>
  <si>
    <t xml:space="preserve">      地方政府债券转贷支出 </t>
  </si>
  <si>
    <t xml:space="preserve">    上年结转</t>
  </si>
  <si>
    <t xml:space="preserve">      结转下年</t>
  </si>
  <si>
    <t>一般公共预算收入小计</t>
  </si>
  <si>
    <t>一般公共预算支出小计</t>
  </si>
  <si>
    <t>政府性基金预算收入</t>
  </si>
  <si>
    <t>政府性基金预算支出</t>
  </si>
  <si>
    <t xml:space="preserve">    上解上级支出</t>
  </si>
  <si>
    <t xml:space="preserve">    调出资金</t>
  </si>
  <si>
    <t xml:space="preserve">    地方政府债券转贷支出 </t>
  </si>
  <si>
    <t xml:space="preserve">    结转下年</t>
  </si>
  <si>
    <t>政府性基金预算收入小计</t>
  </si>
  <si>
    <t>政府性基金预算支出小计</t>
  </si>
  <si>
    <t>国有资本经营预算收入</t>
  </si>
  <si>
    <t>国有资本经营预算支出</t>
  </si>
  <si>
    <t>国有资本经营预算收入小计</t>
  </si>
  <si>
    <t>国有资本经营预算支出小计</t>
  </si>
  <si>
    <t>收入总计</t>
  </si>
  <si>
    <t>支出总计</t>
  </si>
  <si>
    <t>表2</t>
  </si>
  <si>
    <t>2018年南岸区广阳镇财政预算收入执行表</t>
  </si>
  <si>
    <t>收      入</t>
  </si>
  <si>
    <t>一、一般公共预算收入</t>
  </si>
  <si>
    <t>二、政府性基金预算收入</t>
  </si>
  <si>
    <t xml:space="preserve">   其中：国有土地使用权出让收入</t>
  </si>
  <si>
    <t>三、国有资本经营预算收入</t>
  </si>
  <si>
    <t>四、社会保险基金预算收入</t>
  </si>
  <si>
    <t>表3</t>
  </si>
  <si>
    <t xml:space="preserve"> 2018年南岸区广阳镇财政预算支出执行表</t>
  </si>
  <si>
    <t>支       出</t>
  </si>
  <si>
    <t>一、一般公共预算支出</t>
  </si>
  <si>
    <t xml:space="preserve">  外交支出</t>
  </si>
  <si>
    <t xml:space="preserve">  援助其他地区支出</t>
  </si>
  <si>
    <t>二、政府性基金预算支出</t>
  </si>
  <si>
    <t>三、国有资本经营预算支出</t>
  </si>
  <si>
    <t>四、社会保险基金预算支出</t>
  </si>
  <si>
    <t>表4</t>
  </si>
  <si>
    <t>2018年镇级一般公共预算收支执行表</t>
  </si>
  <si>
    <t>支      出</t>
  </si>
  <si>
    <t>总  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</si>
  <si>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</si>
  <si>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</si>
  <si>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</si>
  <si>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</si>
  <si>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</si>
  <si>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二、外交支出</t>
  </si>
  <si>
    <t xml:space="preserve">      #改征增值税</t>
  </si>
  <si>
    <t>三、国防支出</t>
  </si>
  <si>
    <t xml:space="preserve">    企业所得税</t>
  </si>
  <si>
    <t>四、公共安全支出</t>
  </si>
  <si>
    <t xml:space="preserve">    个人所得税</t>
  </si>
  <si>
    <t>五、教育支出</t>
  </si>
  <si>
    <t xml:space="preserve">    资源税</t>
  </si>
  <si>
    <t>六、科学技术支出</t>
  </si>
  <si>
    <t xml:space="preserve">    城市维护建设税</t>
  </si>
  <si>
    <t>七、文化体育与传媒支出</t>
  </si>
  <si>
    <t xml:space="preserve">    房产税</t>
  </si>
  <si>
    <t>八、社会保障和就业支出</t>
  </si>
  <si>
    <t xml:space="preserve">    印花税</t>
  </si>
  <si>
    <t>九、医疗卫生与计划生育支出</t>
  </si>
  <si>
    <t xml:space="preserve">    城镇土地使用税</t>
  </si>
  <si>
    <t>十、节能环保支出</t>
  </si>
  <si>
    <t xml:space="preserve">    土地增值税</t>
  </si>
  <si>
    <t>十一、城乡社区支出</t>
  </si>
  <si>
    <t xml:space="preserve">    耕地占用税</t>
  </si>
  <si>
    <t>十二、农林水支出</t>
  </si>
  <si>
    <t xml:space="preserve">    车船税</t>
  </si>
  <si>
    <t>十三、交通运输支出</t>
  </si>
  <si>
    <t xml:space="preserve">    契税</t>
  </si>
  <si>
    <t>十四、资源勘探信息等支出</t>
  </si>
  <si>
    <t>二、非税收入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</si>
  <si>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</si>
  <si>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</si>
  <si>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</si>
  <si>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</si>
  <si>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</si>
  <si>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</si>
  <si>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二十一、其他支出</t>
  </si>
  <si>
    <t>二十二、债务付息支出</t>
  </si>
  <si>
    <t>二十三、债务发行费用支出</t>
  </si>
  <si>
    <t>一、上级补助收入</t>
  </si>
  <si>
    <t>一、上解上级支出</t>
  </si>
  <si>
    <t>二、下级上解收入</t>
  </si>
  <si>
    <t>二、补助下级支出</t>
  </si>
  <si>
    <t>三、调入预算稳定调节基金</t>
  </si>
  <si>
    <t>三、地方政府债务还本支出</t>
  </si>
  <si>
    <t>四、调入资金</t>
  </si>
  <si>
    <t xml:space="preserve">    地方政府债券还本支出</t>
  </si>
  <si>
    <t xml:space="preserve">五、地方政府债券收入 </t>
  </si>
  <si>
    <t xml:space="preserve">    地方政府其他债务还本支出</t>
  </si>
  <si>
    <t xml:space="preserve">    地方政府债券收入(新增）</t>
  </si>
  <si>
    <t>四、安排预算稳定调节基金</t>
  </si>
  <si>
    <t xml:space="preserve">    地方政府债券收入(置换）</t>
  </si>
  <si>
    <t xml:space="preserve">五、地方政府债券转贷支出 </t>
  </si>
  <si>
    <t>六、上年结转</t>
  </si>
  <si>
    <t xml:space="preserve">    地方政府债券转贷支出（新增）</t>
  </si>
  <si>
    <t xml:space="preserve">    地方政府债券转贷支出（置换）</t>
  </si>
  <si>
    <t>六、结转下年</t>
  </si>
  <si>
    <t>表5</t>
  </si>
  <si>
    <t>2018年镇级一般公共预算本级支出执行表</t>
  </si>
  <si>
    <t>支        出</t>
  </si>
  <si>
    <t>其中：人大事务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</si>
  <si>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</si>
  <si>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</si>
  <si>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</si>
  <si>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</si>
  <si>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</si>
  <si>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</si>
  <si>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代表工作</t>
  </si>
  <si>
    <t xml:space="preserve">      人大信访工作</t>
  </si>
  <si>
    <t xml:space="preserve">      事业运行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</si>
  <si>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</si>
  <si>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</si>
  <si>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</si>
  <si>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</si>
  <si>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</si>
  <si>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</si>
  <si>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</si>
  <si>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专项业务活动</t>
  </si>
  <si>
    <t xml:space="preserve">      政务公开审批</t>
  </si>
  <si>
    <t xml:space="preserve">      法制建设</t>
  </si>
  <si>
    <t xml:space="preserve">      信访事务</t>
  </si>
  <si>
    <t xml:space="preserve">      参事事务</t>
  </si>
  <si>
    <t xml:space="preserve">      其他政府办公厅(室)及相关机构事务支出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</si>
  <si>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</si>
  <si>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</si>
  <si>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</si>
  <si>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</si>
  <si>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</si>
  <si>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</si>
  <si>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应对气候变化管理事务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</si>
  <si>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</si>
  <si>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</si>
  <si>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</si>
  <si>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</si>
  <si>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</si>
  <si>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</si>
  <si>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</si>
  <si>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</si>
  <si>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</si>
  <si>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</si>
  <si>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</si>
  <si>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</si>
  <si>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</si>
  <si>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</si>
  <si>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</si>
  <si>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</si>
  <si>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税务办案</t>
  </si>
  <si>
    <t xml:space="preserve">      税务登记证及发票管理</t>
  </si>
  <si>
    <t xml:space="preserve">      代扣代收代征税款手续费</t>
  </si>
  <si>
    <t xml:space="preserve">      税务宣传</t>
  </si>
  <si>
    <t xml:space="preserve">      协税护税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</si>
  <si>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</si>
  <si>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</si>
  <si>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</si>
  <si>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</si>
  <si>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</si>
  <si>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</si>
  <si>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收费业务</t>
  </si>
  <si>
    <t xml:space="preserve">      缉私办案</t>
  </si>
  <si>
    <t xml:space="preserve">      口岸电子执法系统建设与维护</t>
  </si>
  <si>
    <t xml:space="preserve">      其他海关事务支出</t>
  </si>
  <si>
    <t xml:space="preserve">    人力资源事务</t>
  </si>
  <si>
    <t xml:space="preserve">      政府特殊津贴</t>
  </si>
  <si>
    <t xml:space="preserve">      资助留学回国人员</t>
  </si>
  <si>
    <t xml:space="preserve">      军队转业干部安置</t>
  </si>
  <si>
    <t xml:space="preserve">      博士后日常经费</t>
  </si>
  <si>
    <t xml:space="preserve">      引进人才费用</t>
  </si>
  <si>
    <t xml:space="preserve">      公务员考核</t>
  </si>
  <si>
    <t xml:space="preserve">      公务员履职能力提升</t>
  </si>
  <si>
    <t xml:space="preserve">      公务员招考</t>
  </si>
  <si>
    <t xml:space="preserve">      公务员综合管理</t>
  </si>
  <si>
    <t xml:space="preserve">      其他人力资源事务支出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</si>
  <si>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</si>
  <si>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</si>
  <si>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</si>
  <si>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中央巡视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</si>
  <si>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</si>
  <si>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</si>
  <si>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</si>
  <si>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</si>
  <si>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</si>
  <si>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</si>
  <si>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</si>
  <si>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</si>
  <si>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</si>
  <si>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</si>
  <si>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国家知识产权战略</t>
  </si>
  <si>
    <t xml:space="preserve">      专利试点和产业化推进</t>
  </si>
  <si>
    <t xml:space="preserve">      专利执法</t>
  </si>
  <si>
    <t xml:space="preserve">      国际组织专项活动</t>
  </si>
  <si>
    <t xml:space="preserve">      知识产权宏观管理</t>
  </si>
  <si>
    <t xml:space="preserve">      其他知识产权事务支出</t>
  </si>
  <si>
    <t xml:space="preserve">    工商行政管理事务</t>
  </si>
  <si>
    <t xml:space="preserve">      工商行政管理专项</t>
  </si>
  <si>
    <t xml:space="preserve">      执法办案专项</t>
  </si>
  <si>
    <t xml:space="preserve">      消费者权益保护</t>
  </si>
  <si>
    <t xml:space="preserve">      其他工商行政管理事务支出</t>
  </si>
  <si>
    <t xml:space="preserve">    质量技术监督与检验检疫事务</t>
  </si>
  <si>
    <t xml:space="preserve">      出入境检验检疫行政执法和业务管理</t>
  </si>
  <si>
    <t xml:space="preserve">      出入境检验检疫技术支持</t>
  </si>
  <si>
    <t xml:space="preserve">      质量技术监督行政执法及业务管理</t>
  </si>
  <si>
    <t xml:space="preserve">      质量技术监督技术支持</t>
  </si>
  <si>
    <t xml:space="preserve">      认证认可监督管理</t>
  </si>
  <si>
    <t xml:space="preserve">      标准化管理 </t>
  </si>
  <si>
    <t xml:space="preserve">      其他质量技术监督与检验检疫事务支出</t>
  </si>
  <si>
    <t xml:space="preserve">    民族事务</t>
  </si>
  <si>
    <t xml:space="preserve">      民族工作专项</t>
  </si>
  <si>
    <t xml:space="preserve">      其他民族事务支出</t>
  </si>
  <si>
    <t xml:space="preserve">    宗教事务</t>
  </si>
  <si>
    <t xml:space="preserve">      宗教工作专项</t>
  </si>
  <si>
    <t xml:space="preserve">      其他宗教事务支出</t>
  </si>
  <si>
    <t xml:space="preserve">    港澳台侨事务</t>
  </si>
  <si>
    <t xml:space="preserve">      港澳事务</t>
  </si>
  <si>
    <t xml:space="preserve">      台湾事务</t>
  </si>
  <si>
    <t xml:space="preserve">      华侨事务</t>
  </si>
  <si>
    <t xml:space="preserve">      其他港澳台侨事务支出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</si>
  <si>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</si>
  <si>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</si>
  <si>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</si>
  <si>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</si>
  <si>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</si>
  <si>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</si>
  <si>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厂务公开</t>
  </si>
  <si>
    <t xml:space="preserve">      工会疗养休养</t>
  </si>
  <si>
    <t xml:space="preserve">      其他群众团体事务支出</t>
  </si>
  <si>
    <t xml:space="preserve">    党委办公厅(室)及相关机构事务</t>
  </si>
  <si>
    <t xml:space="preserve">      专项业务</t>
  </si>
  <si>
    <t xml:space="preserve">      其他党委办公厅(室)及相关机构事务支出</t>
  </si>
  <si>
    <t xml:space="preserve">    组织事务</t>
  </si>
  <si>
    <t xml:space="preserve">      其他组织事务支出</t>
  </si>
  <si>
    <t xml:space="preserve">    宣传事务</t>
  </si>
  <si>
    <t xml:space="preserve">      其他宣传事务支出</t>
  </si>
  <si>
    <t xml:space="preserve">    统战事务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</si>
  <si>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</si>
  <si>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</si>
  <si>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</si>
  <si>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</si>
  <si>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</si>
  <si>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市场监督管理事务</t>
  </si>
  <si>
    <t xml:space="preserve">      其他市场监督管理事务</t>
  </si>
  <si>
    <t xml:space="preserve">    其他一般公共服务支出(款)</t>
  </si>
  <si>
    <t xml:space="preserve">      国家赔偿费用支出</t>
  </si>
  <si>
    <t xml:space="preserve">      其他一般公共服务支出(项)</t>
  </si>
  <si>
    <t xml:space="preserve">  二、外交支出</t>
  </si>
  <si>
    <t xml:space="preserve">    外交管理事务</t>
  </si>
  <si>
    <t xml:space="preserve">      其他外交管理事务支出</t>
  </si>
  <si>
    <t xml:space="preserve">    驻外机构</t>
  </si>
  <si>
    <t xml:space="preserve">      驻外使领馆(团、处)</t>
  </si>
  <si>
    <t xml:space="preserve">      其他驻外机构支出</t>
  </si>
  <si>
    <t xml:space="preserve">    对外援助</t>
  </si>
  <si>
    <t xml:space="preserve">      对外成套项目援助</t>
  </si>
  <si>
    <t xml:space="preserve">      对外一般物资援助</t>
  </si>
  <si>
    <t xml:space="preserve">      对外科技合作援助</t>
  </si>
  <si>
    <t xml:space="preserve">      对外优惠贷款援助及贴息</t>
  </si>
  <si>
    <t xml:space="preserve">      对外医疗援助</t>
  </si>
  <si>
    <t xml:space="preserve">      其他对外援助支出</t>
  </si>
  <si>
    <t xml:space="preserve">    国际组织</t>
  </si>
  <si>
    <t xml:space="preserve">      国际组织会费</t>
  </si>
  <si>
    <t xml:space="preserve">      国际组织捐赠</t>
  </si>
  <si>
    <t xml:space="preserve">      维和摊款</t>
  </si>
  <si>
    <t xml:space="preserve">      国际组织股金及基金</t>
  </si>
  <si>
    <t xml:space="preserve">      其他国际组织支出</t>
  </si>
  <si>
    <t xml:space="preserve">    对外合作与交流</t>
  </si>
  <si>
    <t xml:space="preserve">      在华国际会议</t>
  </si>
  <si>
    <t xml:space="preserve">      国际交流活动</t>
  </si>
  <si>
    <t xml:space="preserve">      其他对外合作与交流支出</t>
  </si>
  <si>
    <t xml:space="preserve">    对外宣传(款)</t>
  </si>
  <si>
    <t xml:space="preserve">      对外宣传(项)</t>
  </si>
  <si>
    <t xml:space="preserve">    边界勘界联检</t>
  </si>
  <si>
    <t xml:space="preserve">      边界勘界</t>
  </si>
  <si>
    <t xml:space="preserve">      边界联检</t>
  </si>
  <si>
    <t xml:space="preserve">      边界界桩维护</t>
  </si>
  <si>
    <t xml:space="preserve">      其他支出</t>
  </si>
  <si>
    <t xml:space="preserve">    其他外交支出(款)</t>
  </si>
  <si>
    <t xml:space="preserve">      其他外交支出(项)</t>
  </si>
  <si>
    <t xml:space="preserve">  三、国防支出</t>
  </si>
  <si>
    <t xml:space="preserve">    现役部队(款)</t>
  </si>
  <si>
    <t xml:space="preserve">      现役部队(项)</t>
  </si>
  <si>
    <t xml:space="preserve">    国防科研事业(款)</t>
  </si>
  <si>
    <t xml:space="preserve">      国防科研事业(项)</t>
  </si>
  <si>
    <t xml:space="preserve">    专项工程(款)</t>
  </si>
  <si>
    <t xml:space="preserve">      专项工程(项)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</si>
  <si>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</si>
  <si>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</si>
  <si>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</si>
  <si>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</si>
  <si>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</si>
  <si>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</si>
  <si>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预备役部队</t>
  </si>
  <si>
    <t xml:space="preserve">      民兵</t>
  </si>
  <si>
    <t xml:space="preserve">      其他国防动员支出</t>
  </si>
  <si>
    <t xml:space="preserve">    其他国防支出(款)</t>
  </si>
  <si>
    <t xml:space="preserve">      其他国防支出(项)</t>
  </si>
  <si>
    <t xml:space="preserve">  四、公共安全支出</t>
  </si>
  <si>
    <t xml:space="preserve">    武装警察</t>
  </si>
  <si>
    <t xml:space="preserve">      内卫</t>
  </si>
  <si>
    <t xml:space="preserve">      边防</t>
  </si>
  <si>
    <t xml:space="preserve">      消防</t>
  </si>
  <si>
    <t xml:space="preserve">      警卫</t>
  </si>
  <si>
    <t xml:space="preserve">      黄金</t>
  </si>
  <si>
    <t xml:space="preserve">      森林</t>
  </si>
  <si>
    <t xml:space="preserve">      水电</t>
  </si>
  <si>
    <t xml:space="preserve">      交通</t>
  </si>
  <si>
    <t xml:space="preserve">      其他武装警察支出</t>
  </si>
  <si>
    <t xml:space="preserve">    公安</t>
  </si>
  <si>
    <t xml:space="preserve">      治安管理</t>
  </si>
  <si>
    <t xml:space="preserve">      国内安全保卫</t>
  </si>
  <si>
    <t xml:space="preserve">      刑事侦查</t>
  </si>
  <si>
    <t xml:space="preserve">      经济犯罪侦查</t>
  </si>
  <si>
    <t xml:space="preserve">      出入境管理</t>
  </si>
  <si>
    <t xml:space="preserve">      行动技术管理</t>
  </si>
  <si>
    <t xml:space="preserve">      防范和处理邪教犯罪</t>
  </si>
  <si>
    <t xml:space="preserve">      禁毒管理</t>
  </si>
  <si>
    <t xml:space="preserve">      道路交通管理</t>
  </si>
  <si>
    <t xml:space="preserve">      网络侦控管理</t>
  </si>
  <si>
    <t xml:space="preserve">      反恐怖</t>
  </si>
  <si>
    <t xml:space="preserve">      居民身份证管理</t>
  </si>
  <si>
    <t xml:space="preserve">      网络运行及维护</t>
  </si>
  <si>
    <t xml:space="preserve">      拘押收教场所管理</t>
  </si>
  <si>
    <t xml:space="preserve">      警犬繁育及训养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</si>
  <si>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</si>
  <si>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</si>
  <si>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</si>
  <si>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</si>
  <si>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</si>
  <si>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查办和预防职务犯罪</t>
  </si>
  <si>
    <t xml:space="preserve">      公诉和审判监督</t>
  </si>
  <si>
    <t xml:space="preserve">      侦查监督</t>
  </si>
  <si>
    <t xml:space="preserve">      执行监督</t>
  </si>
  <si>
    <t xml:space="preserve">      控告申诉</t>
  </si>
  <si>
    <t xml:space="preserve">      “两房”建设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</si>
  <si>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</si>
  <si>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</si>
  <si>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</si>
  <si>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</si>
  <si>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</si>
  <si>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</si>
  <si>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</si>
  <si>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</si>
  <si>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</si>
  <si>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律师公证管理</t>
  </si>
  <si>
    <t xml:space="preserve">      法律援助</t>
  </si>
  <si>
    <t xml:space="preserve">      司法统一考试</t>
  </si>
  <si>
    <t xml:space="preserve">      仲裁</t>
  </si>
  <si>
    <t xml:space="preserve">      社区矫正</t>
  </si>
  <si>
    <t xml:space="preserve">      司法鉴定</t>
  </si>
  <si>
    <t xml:space="preserve">  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</si>
  <si>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</si>
  <si>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</si>
  <si>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</si>
  <si>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</si>
  <si>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</si>
  <si>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</si>
  <si>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</si>
  <si>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</si>
  <si>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</si>
  <si>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</si>
  <si>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</si>
  <si>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</si>
  <si>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</si>
  <si>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</si>
  <si>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</si>
  <si>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专项缉私活动支出</t>
  </si>
  <si>
    <t xml:space="preserve">      缉私情报</t>
  </si>
  <si>
    <t xml:space="preserve">      禁毒及缉毒</t>
  </si>
  <si>
    <t xml:space="preserve">      其他缉私警察支出</t>
  </si>
  <si>
    <t xml:space="preserve">    海警</t>
  </si>
  <si>
    <t xml:space="preserve">      公安现役基本支出</t>
  </si>
  <si>
    <t xml:space="preserve">      一般管理事务</t>
  </si>
  <si>
    <t xml:space="preserve">      维权执法业务</t>
  </si>
  <si>
    <t xml:space="preserve">      装备建设和运行维护</t>
  </si>
  <si>
    <t xml:space="preserve">      信息化建设及运行维护</t>
  </si>
  <si>
    <t xml:space="preserve">      基础设施建设及维护</t>
  </si>
  <si>
    <t xml:space="preserve">      其他海警支出</t>
  </si>
  <si>
    <t xml:space="preserve">    其他公共安全支出(款)</t>
  </si>
  <si>
    <t xml:space="preserve">      其他公共安全支出(项)</t>
  </si>
  <si>
    <t xml:space="preserve">      其他消防</t>
  </si>
  <si>
    <t xml:space="preserve">  四、教育支出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</si>
  <si>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</si>
  <si>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</si>
  <si>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</si>
  <si>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</si>
  <si>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</si>
  <si>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</si>
  <si>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</si>
  <si>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</si>
  <si>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化解农村义务教育债务支出</t>
  </si>
  <si>
    <t xml:space="preserve">      化解普通高中债务支出</t>
  </si>
  <si>
    <t xml:space="preserve">      其他普通教育支出</t>
  </si>
  <si>
    <t xml:space="preserve">    职业教育</t>
  </si>
  <si>
    <t xml:space="preserve">      初等职业教育</t>
  </si>
  <si>
    <t xml:space="preserve">      中专教育</t>
  </si>
  <si>
    <t xml:space="preserve">      技校教育</t>
  </si>
  <si>
    <t xml:space="preserve">      职业高中教育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</si>
  <si>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</si>
  <si>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</si>
  <si>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</si>
  <si>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</si>
  <si>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</si>
  <si>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</si>
  <si>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</si>
  <si>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</si>
  <si>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</si>
  <si>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</si>
  <si>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</si>
  <si>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</si>
  <si>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</si>
  <si>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</si>
  <si>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</si>
  <si>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</si>
  <si>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</si>
  <si>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</si>
  <si>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</si>
  <si>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</si>
  <si>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</si>
  <si>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</si>
  <si>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</si>
  <si>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</si>
  <si>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</si>
  <si>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</si>
  <si>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</si>
  <si>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</si>
  <si>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</si>
  <si>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</si>
  <si>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</si>
  <si>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</si>
  <si>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</si>
  <si>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其他教育支出(款)</t>
  </si>
  <si>
    <t xml:space="preserve">      其他教育支出(项)</t>
  </si>
  <si>
    <t xml:space="preserve">  五、科学技术支出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</si>
  <si>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</si>
  <si>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</si>
  <si>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</si>
  <si>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</si>
  <si>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重点基础研究规划</t>
  </si>
  <si>
    <t xml:space="preserve">      自然科学基金</t>
  </si>
  <si>
    <t xml:space="preserve">      重点实验室及相关设施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</si>
  <si>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</si>
  <si>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</si>
  <si>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</si>
  <si>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</si>
  <si>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</si>
  <si>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</si>
  <si>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</si>
  <si>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</si>
  <si>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</si>
  <si>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</si>
  <si>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应用技术研究与开发</t>
  </si>
  <si>
    <t xml:space="preserve">      产业技术研究与开发</t>
  </si>
  <si>
    <t xml:space="preserve">      科技成果转化与扩散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</si>
  <si>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</si>
  <si>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</si>
  <si>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</si>
  <si>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</si>
  <si>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</si>
  <si>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</si>
  <si>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</si>
  <si>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</si>
  <si>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</si>
  <si>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</si>
  <si>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</si>
  <si>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</si>
  <si>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</si>
  <si>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</si>
  <si>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</si>
  <si>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</si>
  <si>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</si>
  <si>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</si>
  <si>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</si>
  <si>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</si>
  <si>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科技重大专项</t>
  </si>
  <si>
    <t xml:space="preserve">      科技重大专项</t>
  </si>
  <si>
    <t xml:space="preserve">      重点研发计划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</si>
  <si>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</si>
  <si>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</si>
  <si>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</si>
  <si>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</si>
  <si>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</si>
  <si>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 xml:space="preserve">  六、文化体育与传媒支出</t>
  </si>
  <si>
    <t xml:space="preserve">    文化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</si>
  <si>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</si>
  <si>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</si>
  <si>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</si>
  <si>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</si>
  <si>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</si>
  <si>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</si>
  <si>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文化交流与合作</t>
  </si>
  <si>
    <t xml:space="preserve">      文化创作与保护</t>
  </si>
  <si>
    <t xml:space="preserve">      文化市场管理</t>
  </si>
  <si>
    <t xml:space="preserve">      其他文化支出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</si>
  <si>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</si>
  <si>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</si>
  <si>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</si>
  <si>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</si>
  <si>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</si>
  <si>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</si>
  <si>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</si>
  <si>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</si>
  <si>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</si>
  <si>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</si>
  <si>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</si>
  <si>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</si>
  <si>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</si>
  <si>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新闻出版广播影视</t>
  </si>
  <si>
    <t xml:space="preserve">      广播</t>
  </si>
  <si>
    <t xml:space="preserve">      电视</t>
  </si>
  <si>
    <t xml:space="preserve">      电影</t>
  </si>
  <si>
    <t xml:space="preserve">      新闻通讯</t>
  </si>
  <si>
    <t xml:space="preserve">      出版发行</t>
  </si>
  <si>
    <t xml:space="preserve">      版权管理</t>
  </si>
  <si>
    <t xml:space="preserve">      其他新闻出版广播影视支出</t>
  </si>
  <si>
    <t xml:space="preserve">    其他文化体育与传媒支出(款)</t>
  </si>
  <si>
    <t xml:space="preserve">      宣传文化发展专项支出</t>
  </si>
  <si>
    <t xml:space="preserve">      文化产业发展专项支出</t>
  </si>
  <si>
    <t xml:space="preserve">      其他文化体育与传媒支出(项)</t>
  </si>
  <si>
    <t xml:space="preserve">  七、社会保障和就业支出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</si>
  <si>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</si>
  <si>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</si>
  <si>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</si>
  <si>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</si>
  <si>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</si>
  <si>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</si>
  <si>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</si>
  <si>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</si>
  <si>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劳动人事争议调节仲裁</t>
  </si>
  <si>
    <t xml:space="preserve">      其他人力资源和社会保障管理事务支出</t>
  </si>
  <si>
    <t xml:space="preserve">    民政管理事务</t>
  </si>
  <si>
    <t xml:space="preserve">      拥军优属</t>
  </si>
  <si>
    <t xml:space="preserve">      老龄事务</t>
  </si>
  <si>
    <t xml:space="preserve">      民间组织管理</t>
  </si>
  <si>
    <t xml:space="preserve">      行政区划和地名管理</t>
  </si>
  <si>
    <t xml:space="preserve">      基层政权和社区建设</t>
  </si>
  <si>
    <t xml:space="preserve">      部队供应</t>
  </si>
  <si>
    <t xml:space="preserve">      其他民政管理事务支出</t>
  </si>
  <si>
    <t xml:space="preserve">    补充全国社会保障基金</t>
  </si>
  <si>
    <t xml:space="preserve">      用一般公共预算补充基金</t>
  </si>
  <si>
    <t xml:space="preserve">    行政事业单位离退休</t>
  </si>
  <si>
    <t xml:space="preserve">      归口管理的行政单位离退休</t>
  </si>
  <si>
    <t xml:space="preserve">      事业单位离退休</t>
  </si>
  <si>
    <t xml:space="preserve">      离退休人员管理机构</t>
  </si>
  <si>
    <t xml:space="preserve">      未归口管理的行政单位离退休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</si>
  <si>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</si>
  <si>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</si>
  <si>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</si>
  <si>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其他行政事业单位离退休支出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</si>
  <si>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</si>
  <si>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</si>
  <si>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</si>
  <si>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</si>
  <si>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</si>
  <si>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</si>
  <si>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</si>
  <si>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</si>
  <si>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</si>
  <si>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</si>
  <si>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</si>
  <si>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</si>
  <si>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求职创业补贴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</si>
  <si>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</si>
  <si>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</si>
  <si>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</si>
  <si>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</si>
  <si>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</si>
  <si>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</si>
  <si>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</si>
  <si>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</si>
  <si>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</si>
  <si>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</si>
  <si>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退伍士兵安置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</si>
  <si>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</si>
  <si>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</si>
  <si>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</si>
  <si>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</si>
  <si>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</si>
  <si>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</si>
  <si>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</si>
  <si>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假肢矫形</t>
  </si>
  <si>
    <t xml:space="preserve">      殡葬</t>
  </si>
  <si>
    <t xml:space="preserve">      社会福利事业单位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</si>
  <si>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</si>
  <si>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</si>
  <si>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</si>
  <si>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</si>
  <si>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</si>
  <si>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</si>
  <si>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</si>
  <si>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自然灾害生活救助</t>
  </si>
  <si>
    <t xml:space="preserve">      中央自然灾害生活补助</t>
  </si>
  <si>
    <t xml:space="preserve">      地方自然灾害生活补助</t>
  </si>
  <si>
    <t xml:space="preserve">      自然灾害灾后重建补助</t>
  </si>
  <si>
    <t xml:space="preserve">      其他自然灾害生活救助支出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</si>
  <si>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</si>
  <si>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</si>
  <si>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</si>
  <si>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</si>
  <si>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</si>
  <si>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</si>
  <si>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</si>
  <si>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</si>
  <si>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</si>
  <si>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</si>
  <si>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</si>
  <si>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</si>
  <si>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交强险营业税补助基金支出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</si>
  <si>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</si>
  <si>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</si>
  <si>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</si>
  <si>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</si>
  <si>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</si>
  <si>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</si>
  <si>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</si>
  <si>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</si>
  <si>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</si>
  <si>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</si>
  <si>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</si>
  <si>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财政对生育保险基金的补助</t>
  </si>
  <si>
    <t xml:space="preserve">      其他财政对社会保险基金的补助</t>
  </si>
  <si>
    <t xml:space="preserve">    其他社会保障和就业支出(款)</t>
  </si>
  <si>
    <t xml:space="preserve">      其他社会保障和就业支出(项)</t>
  </si>
  <si>
    <t xml:space="preserve">  八、医疗卫生与计划生育支出</t>
  </si>
  <si>
    <t xml:space="preserve">    医疗卫生与计划生育管理事务</t>
  </si>
  <si>
    <t xml:space="preserve">      其他医疗卫生与计划生育管理事务支出</t>
  </si>
  <si>
    <t xml:space="preserve">    公立医院</t>
  </si>
  <si>
    <t xml:space="preserve">      综合医院</t>
  </si>
  <si>
    <t xml:space="preserve">      中医(民族)医院</t>
  </si>
  <si>
    <t xml:space="preserve">      传染病医院</t>
  </si>
  <si>
    <t xml:space="preserve">      职业病防治医院</t>
  </si>
  <si>
    <t xml:space="preserve">      精神病医院</t>
  </si>
  <si>
    <t xml:space="preserve">      妇产医院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</si>
  <si>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</si>
  <si>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</si>
  <si>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</si>
  <si>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</si>
  <si>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</si>
  <si>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</si>
  <si>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</si>
  <si>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</si>
  <si>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</si>
  <si>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</si>
  <si>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</si>
  <si>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</si>
  <si>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</si>
  <si>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</si>
  <si>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</si>
  <si>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</si>
  <si>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</si>
  <si>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</si>
  <si>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</si>
  <si>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重大公共卫生专项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</si>
  <si>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</si>
  <si>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</si>
  <si>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</si>
  <si>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中医(民族医)药专项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</si>
  <si>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</si>
  <si>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</si>
  <si>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</si>
  <si>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</si>
  <si>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</si>
  <si>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食品和药品监督管理事务</t>
  </si>
  <si>
    <t xml:space="preserve">      药品事务</t>
  </si>
  <si>
    <t xml:space="preserve">      化妆品事务</t>
  </si>
  <si>
    <t xml:space="preserve">      医疗器械事务</t>
  </si>
  <si>
    <t xml:space="preserve">      食品安全事务</t>
  </si>
  <si>
    <t xml:space="preserve">      其他食品和药品监督管理事务支出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</si>
  <si>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</si>
  <si>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</si>
  <si>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</si>
  <si>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</si>
  <si>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</si>
  <si>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</si>
  <si>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财政对城镇职工基本医疗保险基金的补助</t>
  </si>
  <si>
    <t xml:space="preserve">      财政对城乡居民基本医疗保险基金的补助</t>
  </si>
  <si>
    <t xml:space="preserve">      财政对新型农村合作医疗基金的补助</t>
  </si>
  <si>
    <t xml:space="preserve">      财政对城镇居民基本医疗保险基金的补助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</si>
  <si>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</si>
  <si>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</si>
  <si>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</si>
  <si>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疾病医疗救助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</si>
  <si>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</si>
  <si>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</si>
  <si>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</si>
  <si>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</si>
  <si>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其他医疗卫生与计划生育支出</t>
  </si>
  <si>
    <t xml:space="preserve">      其他医疗卫生与计划生育支出</t>
  </si>
  <si>
    <t xml:space="preserve">  九、节能环保支出</t>
  </si>
  <si>
    <t xml:space="preserve">    环境保护管理事务</t>
  </si>
  <si>
    <t xml:space="preserve">      环境保护宣传</t>
  </si>
  <si>
    <t xml:space="preserve">      环境保护法规、规划及标准</t>
  </si>
  <si>
    <t xml:space="preserve">      环境国际合作及履约</t>
  </si>
  <si>
    <t xml:space="preserve">      环境保护行政许可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</si>
  <si>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</si>
  <si>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</si>
  <si>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</si>
  <si>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</si>
  <si>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</si>
  <si>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</si>
  <si>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</si>
  <si>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</si>
  <si>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</si>
  <si>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</si>
  <si>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</si>
  <si>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</si>
  <si>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排污费安排的支出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</si>
  <si>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</si>
  <si>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</si>
  <si>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</si>
  <si>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</si>
  <si>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自然保护区</t>
  </si>
  <si>
    <t xml:space="preserve">      生物及物种资源保护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</si>
  <si>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</si>
  <si>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</si>
  <si>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</si>
  <si>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</si>
  <si>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</si>
  <si>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 </t>
  </si>
  <si>
    <t xml:space="preserve">      其他天然林保护支出</t>
  </si>
  <si>
    <t xml:space="preserve">    退耕还林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</si>
  <si>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</si>
  <si>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</si>
  <si>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</si>
  <si>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</si>
  <si>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</si>
  <si>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</si>
  <si>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</si>
  <si>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</si>
  <si>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</si>
  <si>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</si>
  <si>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</si>
  <si>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已垦草原退耕还草(款)</t>
  </si>
  <si>
    <t xml:space="preserve">      已垦草原退耕还草(项)</t>
  </si>
  <si>
    <t xml:space="preserve">    能源节约利用(款)</t>
  </si>
  <si>
    <t xml:space="preserve">      能源节能利用(项)</t>
  </si>
  <si>
    <t xml:space="preserve">    污染减排</t>
  </si>
  <si>
    <t xml:space="preserve">       环境监测与信息</t>
  </si>
  <si>
    <t xml:space="preserve">       环境执法监察</t>
  </si>
  <si>
    <t xml:space="preserve">       减排专项支出</t>
  </si>
  <si>
    <t xml:space="preserve">       清洁生产专项支出</t>
  </si>
  <si>
    <t xml:space="preserve">       其他污染减排支出</t>
  </si>
  <si>
    <t xml:space="preserve">    可再生能源(款)</t>
  </si>
  <si>
    <t xml:space="preserve">       可再生能源(项)</t>
  </si>
  <si>
    <t xml:space="preserve">    循环经济(款)</t>
  </si>
  <si>
    <t xml:space="preserve">       循环经济(项)</t>
  </si>
  <si>
    <t xml:space="preserve">    能源管理事务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</si>
  <si>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</si>
  <si>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</si>
  <si>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</si>
  <si>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</si>
  <si>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</si>
  <si>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</si>
  <si>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</si>
  <si>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农村电网建设</t>
  </si>
  <si>
    <t xml:space="preserve">      其他能源管理事务支出</t>
  </si>
  <si>
    <t xml:space="preserve">    其他节能环保支出(款)</t>
  </si>
  <si>
    <t xml:space="preserve">      其他节能环保支出(项)</t>
  </si>
  <si>
    <t xml:space="preserve">  十、城乡社区支出</t>
  </si>
  <si>
    <t xml:space="preserve">    城乡社区管理事务</t>
  </si>
  <si>
    <t xml:space="preserve">      城管执法</t>
  </si>
  <si>
    <t xml:space="preserve">      工程建设标准规范编制与监管</t>
  </si>
  <si>
    <t xml:space="preserve">      工程建设管理</t>
  </si>
  <si>
    <t xml:space="preserve">      市政公用行业市场监管</t>
  </si>
  <si>
    <t xml:space="preserve">      国家重点风景区规划与保护</t>
  </si>
  <si>
    <t xml:space="preserve">      住宅建设与房地产市场监管</t>
  </si>
  <si>
    <t xml:space="preserve">      执业资格注册、资质审查</t>
  </si>
  <si>
    <t xml:space="preserve">      其他城乡社区管理事务支出</t>
  </si>
  <si>
    <t xml:space="preserve">    城乡社区规划与管理(款)</t>
  </si>
  <si>
    <t xml:space="preserve">      城乡社区规划与管理(项)</t>
  </si>
  <si>
    <t xml:space="preserve">    城乡社区公共设施</t>
  </si>
  <si>
    <t xml:space="preserve">      小城镇基础设施建设</t>
  </si>
  <si>
    <t xml:space="preserve">      其他城乡社区公共设施支出</t>
  </si>
  <si>
    <t xml:space="preserve">    城乡社区环境卫生(款)</t>
  </si>
  <si>
    <t xml:space="preserve">      城乡社区环境卫生(项)</t>
  </si>
  <si>
    <t xml:space="preserve">    建设市场管理与监督(款)</t>
  </si>
  <si>
    <t xml:space="preserve">      建设市场管理与监督(项)</t>
  </si>
  <si>
    <t xml:space="preserve">    其他城乡社区支出(款)</t>
  </si>
  <si>
    <t xml:space="preserve">      其他城乡社区支出(项)</t>
  </si>
  <si>
    <t xml:space="preserve">  十一、农林水支出</t>
  </si>
  <si>
    <t xml:space="preserve">    农业</t>
  </si>
  <si>
    <t xml:space="preserve">      农垦运行</t>
  </si>
  <si>
    <t xml:space="preserve">      科技转化与推广服务</t>
  </si>
  <si>
    <t xml:space="preserve">      病虫害控制</t>
  </si>
  <si>
    <t xml:space="preserve">      农产品质量安全</t>
  </si>
  <si>
    <t xml:space="preserve">      执法监管</t>
  </si>
  <si>
    <t xml:space="preserve">      统计监测与信息服务</t>
  </si>
  <si>
    <t xml:space="preserve">      农业行业业务管理</t>
  </si>
  <si>
    <t xml:space="preserve">      对外交流与合作</t>
  </si>
  <si>
    <t xml:space="preserve">      防灾救灾</t>
  </si>
  <si>
    <t xml:space="preserve">      稳定农民收入补贴</t>
  </si>
  <si>
    <t xml:space="preserve">      农业结构调整补贴</t>
  </si>
  <si>
    <t xml:space="preserve">      农业生产支持补贴</t>
  </si>
  <si>
    <t xml:space="preserve">      农业组织化与产业化经营</t>
  </si>
  <si>
    <t xml:space="preserve">      农产品加工与促销</t>
  </si>
  <si>
    <t xml:space="preserve">      农村公益事业</t>
  </si>
  <si>
    <t xml:space="preserve">      综合财力补助</t>
  </si>
  <si>
    <t xml:space="preserve">      农业资源保护修复与利用</t>
  </si>
  <si>
    <t xml:space="preserve">      农村道路建设</t>
  </si>
  <si>
    <t xml:space="preserve">      成品油价格改革对渔业的补贴</t>
  </si>
  <si>
    <t xml:space="preserve">      对高校毕业生到基层任职补助</t>
  </si>
  <si>
    <t xml:space="preserve">      其他农业支出</t>
  </si>
  <si>
    <t xml:space="preserve">    林业</t>
  </si>
  <si>
    <t xml:space="preserve">      林业事业机构</t>
  </si>
  <si>
    <t xml:space="preserve">      森林培育</t>
  </si>
  <si>
    <t xml:space="preserve">      林业技术推广</t>
  </si>
  <si>
    <t xml:space="preserve">      森林资源管理</t>
  </si>
  <si>
    <t xml:space="preserve">      森林资源监测</t>
  </si>
  <si>
    <t xml:space="preserve">      森林生态效益补偿</t>
  </si>
  <si>
    <t xml:space="preserve">      林业自然保护区</t>
  </si>
  <si>
    <t xml:space="preserve">      动植物保护</t>
  </si>
  <si>
    <t xml:space="preserve">      湿地保护</t>
  </si>
  <si>
    <t xml:space="preserve">      林业执法与监督</t>
  </si>
  <si>
    <t xml:space="preserve">      林业检疫检测</t>
  </si>
  <si>
    <t xml:space="preserve">      防沙治沙</t>
  </si>
  <si>
    <t xml:space="preserve">      林业质量安全</t>
  </si>
  <si>
    <t xml:space="preserve">      林业工程与项目管理</t>
  </si>
  <si>
    <t xml:space="preserve">      林业对外合作与交流</t>
  </si>
  <si>
    <t xml:space="preserve">      林业产业化</t>
  </si>
  <si>
    <t xml:space="preserve">      信息管理</t>
  </si>
  <si>
    <t xml:space="preserve">      林业政策制定与宣传</t>
  </si>
  <si>
    <t xml:space="preserve">      林业资金审计稽查</t>
  </si>
  <si>
    <t xml:space="preserve">      林区公共支出</t>
  </si>
  <si>
    <t xml:space="preserve">      林业贷款贴息</t>
  </si>
  <si>
    <t xml:space="preserve">      成品油价格改革对林业的补贴</t>
  </si>
  <si>
    <t xml:space="preserve">      林业防灾减灾</t>
  </si>
  <si>
    <t xml:space="preserve">      其他林业支出</t>
  </si>
  <si>
    <t xml:space="preserve">    水利</t>
  </si>
  <si>
    <t xml:space="preserve">      水利行业业务管理</t>
  </si>
  <si>
    <t xml:space="preserve">      水利工程建设</t>
  </si>
  <si>
    <t xml:space="preserve">      水利工程运行与维护</t>
  </si>
  <si>
    <t xml:space="preserve">      长江黄河等流域管理</t>
  </si>
  <si>
    <t xml:space="preserve">      水利前期工作</t>
  </si>
  <si>
    <t xml:space="preserve">      水利执法监督</t>
  </si>
  <si>
    <t xml:space="preserve">      水土保持</t>
  </si>
  <si>
    <t xml:space="preserve">      水资源节约管理与保护</t>
  </si>
  <si>
    <t xml:space="preserve">      水质监测</t>
  </si>
  <si>
    <t xml:space="preserve">      水文测报</t>
  </si>
  <si>
    <t xml:space="preserve">      防汛</t>
  </si>
  <si>
    <t xml:space="preserve">      抗旱</t>
  </si>
  <si>
    <t xml:space="preserve">      农田水利</t>
  </si>
  <si>
    <t xml:space="preserve">      水利技术推广</t>
  </si>
  <si>
    <t xml:space="preserve">      国际河流治理与管理</t>
  </si>
  <si>
    <t xml:space="preserve">      江河湖库水系综合整治</t>
  </si>
  <si>
    <t xml:space="preserve">      大中型水库移民后期扶持专项支出</t>
  </si>
  <si>
    <t xml:space="preserve">      水利安全监督</t>
  </si>
  <si>
    <t xml:space="preserve">      水资源费安排的支出</t>
  </si>
  <si>
    <t xml:space="preserve">      砂石资源费支出</t>
  </si>
  <si>
    <t xml:space="preserve">      水利建设移民支出</t>
  </si>
  <si>
    <t xml:space="preserve">      农村人畜饮水</t>
  </si>
  <si>
    <t xml:space="preserve">      其他水利支出</t>
  </si>
  <si>
    <t xml:space="preserve">    南水北调</t>
  </si>
  <si>
    <t xml:space="preserve">      南水北调工程建设</t>
  </si>
  <si>
    <t xml:space="preserve">      政策研究与信息管理</t>
  </si>
  <si>
    <t xml:space="preserve">      工程稽查</t>
  </si>
  <si>
    <t xml:space="preserve">      前期工作</t>
  </si>
  <si>
    <t xml:space="preserve">      南水北调技术推广</t>
  </si>
  <si>
    <t xml:space="preserve">      环境、移民及水资源管理与保护</t>
  </si>
  <si>
    <t xml:space="preserve">      其他南水北调支出</t>
  </si>
  <si>
    <t xml:space="preserve">    扶贫</t>
  </si>
  <si>
    <t xml:space="preserve">      农村基础设施建设</t>
  </si>
  <si>
    <t xml:space="preserve">      生产发展</t>
  </si>
  <si>
    <t xml:space="preserve">      社会发展</t>
  </si>
  <si>
    <t xml:space="preserve">      扶贫贷款奖补和贴息</t>
  </si>
  <si>
    <t xml:space="preserve">      “三西”农业建设专项补助</t>
  </si>
  <si>
    <t xml:space="preserve">      扶贫事业机构</t>
  </si>
  <si>
    <t xml:space="preserve">      其他扶贫支出</t>
  </si>
  <si>
    <t xml:space="preserve">    农业综合开发</t>
  </si>
  <si>
    <t xml:space="preserve">      土地治理</t>
  </si>
  <si>
    <t xml:space="preserve">      产业化经营</t>
  </si>
  <si>
    <t xml:space="preserve">      科技示范</t>
  </si>
  <si>
    <t xml:space="preserve">      其他农业综合开发支出</t>
  </si>
  <si>
    <t xml:space="preserve">    农村综合改革</t>
  </si>
  <si>
    <t xml:space="preserve">      对村级一事一议补助</t>
  </si>
  <si>
    <t xml:space="preserve">      国有农场办社会职能改革补助</t>
  </si>
  <si>
    <t xml:space="preserve">      对村民委员会和村党支部的补助</t>
  </si>
  <si>
    <t xml:space="preserve">      对村集体经济组织的补助</t>
  </si>
  <si>
    <t xml:space="preserve">      农村综合改革示范试点补助</t>
  </si>
  <si>
    <t xml:space="preserve">      其他农村综合改革支出</t>
  </si>
  <si>
    <t xml:space="preserve">    普惠金融发展支出</t>
  </si>
  <si>
    <t xml:space="preserve">      支持农村金融机构</t>
  </si>
  <si>
    <t xml:space="preserve">      涉农贷款增量奖励</t>
  </si>
  <si>
    <t xml:space="preserve">      农业保险保费补贴</t>
  </si>
  <si>
    <t xml:space="preserve">      创业担保贴息</t>
  </si>
  <si>
    <t xml:space="preserve">      补充创业担保贷款基金</t>
  </si>
  <si>
    <t xml:space="preserve">      其他普惠金融发展支出</t>
  </si>
  <si>
    <t xml:space="preserve">    目标价格补贴</t>
  </si>
  <si>
    <t xml:space="preserve">      棉花目标价格补贴</t>
  </si>
  <si>
    <t xml:space="preserve">      大豆目标价格补贴</t>
  </si>
  <si>
    <t xml:space="preserve">      其他目标价格补贴</t>
  </si>
  <si>
    <t xml:space="preserve">    其他农林水事务支出(款)</t>
  </si>
  <si>
    <t xml:space="preserve">      化解其他公益性乡村债务支出</t>
  </si>
  <si>
    <t xml:space="preserve">      其他农林水事务支出(项)</t>
  </si>
  <si>
    <t xml:space="preserve">  十二、交通运输支出</t>
  </si>
  <si>
    <t xml:space="preserve">    公路水路运输</t>
  </si>
  <si>
    <t xml:space="preserve">      公路建设</t>
  </si>
  <si>
    <t xml:space="preserve">      公路养护</t>
  </si>
  <si>
    <t xml:space="preserve">      公路运输信息化建设</t>
  </si>
  <si>
    <t xml:space="preserve">      公路和运输安全</t>
  </si>
  <si>
    <t xml:space="preserve">      公路还贷专项</t>
  </si>
  <si>
    <t xml:space="preserve">      公路运输管理</t>
  </si>
  <si>
    <t xml:space="preserve">      公路和运输技术标准化建设</t>
  </si>
  <si>
    <t xml:space="preserve">      港口设施</t>
  </si>
  <si>
    <t xml:space="preserve">      航道维护</t>
  </si>
  <si>
    <t xml:space="preserve">      船舶检验</t>
  </si>
  <si>
    <t xml:space="preserve">      救助打捞</t>
  </si>
  <si>
    <t xml:space="preserve">      内河运输</t>
  </si>
  <si>
    <t xml:space="preserve">      远洋运输</t>
  </si>
  <si>
    <t xml:space="preserve">      海事管理</t>
  </si>
  <si>
    <t xml:space="preserve">      航标事业发展支出</t>
  </si>
  <si>
    <t xml:space="preserve">      水路运输管理支出</t>
  </si>
  <si>
    <t xml:space="preserve">      口岸建设</t>
  </si>
  <si>
    <t xml:space="preserve">      取消政府还贷二级公路收费专项支出</t>
  </si>
  <si>
    <t xml:space="preserve">      其他公路水路运输支出</t>
  </si>
  <si>
    <t xml:space="preserve">    铁路运输</t>
  </si>
  <si>
    <t xml:space="preserve">      铁路路网建设</t>
  </si>
  <si>
    <t xml:space="preserve">      铁路还贷专项</t>
  </si>
  <si>
    <t xml:space="preserve">      铁路安全</t>
  </si>
  <si>
    <t xml:space="preserve">      铁路专项运输</t>
  </si>
  <si>
    <t xml:space="preserve">      行业监管</t>
  </si>
  <si>
    <t xml:space="preserve">      其他铁路运输支出</t>
  </si>
  <si>
    <t xml:space="preserve">    民用航空运输</t>
  </si>
  <si>
    <t xml:space="preserve">      机场建设</t>
  </si>
  <si>
    <t xml:space="preserve">      空管系统建设</t>
  </si>
  <si>
    <t xml:space="preserve">      民航还贷专项支出</t>
  </si>
  <si>
    <t xml:space="preserve">      民用航空安全</t>
  </si>
  <si>
    <t xml:space="preserve">      民航专项运输</t>
  </si>
  <si>
    <t xml:space="preserve">      其他民用航空运输支出</t>
  </si>
  <si>
    <t xml:space="preserve">    成品油价格改革对交通运输的补贴</t>
  </si>
  <si>
    <t xml:space="preserve">      对城市公交的补贴</t>
  </si>
  <si>
    <t xml:space="preserve">      对农村道路客运的补贴</t>
  </si>
  <si>
    <t xml:space="preserve">      对出租车的补贴</t>
  </si>
  <si>
    <t xml:space="preserve">      成品油价格改革补贴其他支出</t>
  </si>
  <si>
    <t xml:space="preserve">    邮政业支出</t>
  </si>
  <si>
    <t xml:space="preserve">      邮政普遍服务与特殊服务</t>
  </si>
  <si>
    <t xml:space="preserve">      其他邮政业支出</t>
  </si>
  <si>
    <t xml:space="preserve">    车辆购置税支出</t>
  </si>
  <si>
    <t xml:space="preserve">      车辆购置税用于公路等基础设施建设支出</t>
  </si>
  <si>
    <t xml:space="preserve">      车辆购置税用于农村公路建设支出</t>
  </si>
  <si>
    <t xml:space="preserve">      车辆购置税用于老旧汽车报废更新补贴</t>
  </si>
  <si>
    <t xml:space="preserve">      车辆购置税其他支出</t>
  </si>
  <si>
    <t xml:space="preserve">    其他交通运输支出(款)</t>
  </si>
  <si>
    <t xml:space="preserve">      公共交通运营补助</t>
  </si>
  <si>
    <t xml:space="preserve">      其他交通运输支出(项)</t>
  </si>
  <si>
    <t xml:space="preserve">  十三、资源勘探信息等支出</t>
  </si>
  <si>
    <t xml:space="preserve">    资源勘探开发</t>
  </si>
  <si>
    <t xml:space="preserve">      煤炭勘探开采和洗选</t>
  </si>
  <si>
    <t xml:space="preserve">      石油和天然气勘探开采</t>
  </si>
  <si>
    <t xml:space="preserve">      黑色金属矿勘探和采选</t>
  </si>
  <si>
    <t xml:space="preserve">      有色金属矿勘探和采选</t>
  </si>
  <si>
    <t xml:space="preserve">      非金属矿勘探和采选</t>
  </si>
  <si>
    <t xml:space="preserve">      其他资源勘探业支出</t>
  </si>
  <si>
    <t xml:space="preserve">    制造业</t>
  </si>
  <si>
    <t xml:space="preserve">      纺织业</t>
  </si>
  <si>
    <t xml:space="preserve">      医药制造业</t>
  </si>
  <si>
    <t xml:space="preserve">      非金属矿物制品业</t>
  </si>
  <si>
    <t xml:space="preserve">      通信设备、计算机及其他电子设备制造业</t>
  </si>
  <si>
    <t xml:space="preserve">      交通运输设备制造业</t>
  </si>
  <si>
    <t xml:space="preserve">      电气机械及器材制造业</t>
  </si>
  <si>
    <t xml:space="preserve">      工艺品及其他制造业</t>
  </si>
  <si>
    <t xml:space="preserve">      石油加工、炼焦及核燃料加工业</t>
  </si>
  <si>
    <t xml:space="preserve">      化学原料及化学制品制造业</t>
  </si>
  <si>
    <t xml:space="preserve">      黑色金属冶炼及压延加工业</t>
  </si>
  <si>
    <t xml:space="preserve">      有色金属冶炼及压延加工业</t>
  </si>
  <si>
    <t xml:space="preserve">      其他制造业支出</t>
  </si>
  <si>
    <t xml:space="preserve">    建筑业</t>
  </si>
  <si>
    <t xml:space="preserve">      其他建筑业支出</t>
  </si>
  <si>
    <t xml:space="preserve">    工业和信息产业监管</t>
  </si>
  <si>
    <t xml:space="preserve">      战备应急</t>
  </si>
  <si>
    <t xml:space="preserve">      信息安全建设</t>
  </si>
  <si>
    <t xml:space="preserve">      专用通信</t>
  </si>
  <si>
    <t xml:space="preserve">      无线电监管</t>
  </si>
  <si>
    <t xml:space="preserve">      工业和信息产业战略研究与标准制定</t>
  </si>
  <si>
    <t xml:space="preserve">      工业和信息产业支持</t>
  </si>
  <si>
    <t xml:space="preserve">      电子专项工程</t>
  </si>
  <si>
    <t xml:space="preserve">      技术基础研究</t>
  </si>
  <si>
    <t xml:space="preserve">      其他工业和信息产业监管支出</t>
  </si>
  <si>
    <t xml:space="preserve">    安全生产监管</t>
  </si>
  <si>
    <t xml:space="preserve">      国务院安委会专项</t>
  </si>
  <si>
    <t xml:space="preserve">      安全监管监察专项</t>
  </si>
  <si>
    <t xml:space="preserve">      应急救援支出</t>
  </si>
  <si>
    <t xml:space="preserve">      煤炭安全</t>
  </si>
  <si>
    <t xml:space="preserve">      其他安全生产监管支出</t>
  </si>
  <si>
    <t xml:space="preserve">    国有资产监管</t>
  </si>
  <si>
    <t xml:space="preserve">      国有企业监事会专项</t>
  </si>
  <si>
    <t xml:space="preserve">      中央企业专项管理</t>
  </si>
  <si>
    <t xml:space="preserve">      其他国有资产监管支出</t>
  </si>
  <si>
    <t xml:space="preserve">    支持中小企业发展和管理支出</t>
  </si>
  <si>
    <t xml:space="preserve">      科技型中小企业技术创新基金</t>
  </si>
  <si>
    <t xml:space="preserve">      中小企业发展专项</t>
  </si>
  <si>
    <t xml:space="preserve">      其他支持中小企业发展和管理支出</t>
  </si>
  <si>
    <t xml:space="preserve">    其他资源勘探信息等支出(款)</t>
  </si>
  <si>
    <t xml:space="preserve">      黄金事务</t>
  </si>
  <si>
    <t xml:space="preserve">      建设项目贷款贴息</t>
  </si>
  <si>
    <t xml:space="preserve">      技术改造支出</t>
  </si>
  <si>
    <t xml:space="preserve">      中药材扶持资金支出</t>
  </si>
  <si>
    <t xml:space="preserve">      重点产业振兴和技术改造项目贷款贴息</t>
  </si>
  <si>
    <t xml:space="preserve">      其他资源勘探信息等支出(项)</t>
  </si>
  <si>
    <t xml:space="preserve">  十四、商业服务业等支出</t>
  </si>
  <si>
    <t xml:space="preserve">    商业流通事务</t>
  </si>
  <si>
    <t xml:space="preserve">      食品流通安全补贴</t>
  </si>
  <si>
    <t xml:space="preserve">      市场监测及信息管理</t>
  </si>
  <si>
    <t xml:space="preserve">      民贸企业补贴</t>
  </si>
  <si>
    <t xml:space="preserve">      民贸民品贷款贴息</t>
  </si>
  <si>
    <t xml:space="preserve">      其他商业流通事务支出</t>
  </si>
  <si>
    <t xml:space="preserve">    旅游业管理与服务支出</t>
  </si>
  <si>
    <t xml:space="preserve">      旅游宣传</t>
  </si>
  <si>
    <t xml:space="preserve">      旅游行业业务管理</t>
  </si>
  <si>
    <t xml:space="preserve">      其他旅游业管理与服务支出</t>
  </si>
  <si>
    <t xml:space="preserve">    涉外发展服务支出</t>
  </si>
  <si>
    <t xml:space="preserve">      外商投资环境建设补助资金</t>
  </si>
  <si>
    <t xml:space="preserve">      其他涉外发展服务支出</t>
  </si>
  <si>
    <t xml:space="preserve">    其他商业服务业等支出(款)</t>
  </si>
  <si>
    <t xml:space="preserve">      服务业基础设施建设</t>
  </si>
  <si>
    <t xml:space="preserve">      其他商业服务业等支出(项)</t>
  </si>
  <si>
    <t xml:space="preserve">  十五、金融支出</t>
  </si>
  <si>
    <t xml:space="preserve">    金融部门行政支出</t>
  </si>
  <si>
    <t xml:space="preserve">      安全防卫</t>
  </si>
  <si>
    <t xml:space="preserve">      金融部门其他行政支出</t>
  </si>
  <si>
    <t xml:space="preserve">    金融部门监管支出</t>
  </si>
  <si>
    <t xml:space="preserve">      货币发行</t>
  </si>
  <si>
    <t xml:space="preserve">      金融服务</t>
  </si>
  <si>
    <t xml:space="preserve">      反假币</t>
  </si>
  <si>
    <t xml:space="preserve">      重点金融机构监管</t>
  </si>
  <si>
    <t xml:space="preserve">      金融稽查与案件处理</t>
  </si>
  <si>
    <t xml:space="preserve">      金融行业电子化建设</t>
  </si>
  <si>
    <t xml:space="preserve">      从业人员资格考试</t>
  </si>
  <si>
    <t xml:space="preserve">      反洗钱</t>
  </si>
  <si>
    <t xml:space="preserve">      金融部门其他监管支出</t>
  </si>
  <si>
    <t xml:space="preserve">    金融发展支出</t>
  </si>
  <si>
    <t xml:space="preserve">      政策性银行亏损补贴</t>
  </si>
  <si>
    <t xml:space="preserve">      商业银行贷款贴息</t>
  </si>
  <si>
    <t xml:space="preserve">      补充资本金</t>
  </si>
  <si>
    <t xml:space="preserve">      风险基金补助</t>
  </si>
  <si>
    <t xml:space="preserve">      其他金融发展支出</t>
  </si>
  <si>
    <t xml:space="preserve">    金融调控支出</t>
  </si>
  <si>
    <t xml:space="preserve">      中央银行亏损补贴</t>
  </si>
  <si>
    <t xml:space="preserve">      其他金融调控支出</t>
  </si>
  <si>
    <t xml:space="preserve">    其他金融支出(款)</t>
  </si>
  <si>
    <t xml:space="preserve">      其他金融支出(项)</t>
  </si>
  <si>
    <t xml:space="preserve">  十六、援助其他地区支出</t>
  </si>
  <si>
    <t xml:space="preserve">    一般公共服务</t>
  </si>
  <si>
    <t xml:space="preserve">    教育</t>
  </si>
  <si>
    <t xml:space="preserve">    文化体育与传媒</t>
  </si>
  <si>
    <t xml:space="preserve">    医疗卫生</t>
  </si>
  <si>
    <t xml:space="preserve">    节能环保</t>
  </si>
  <si>
    <t xml:space="preserve">    交通运输</t>
  </si>
  <si>
    <t xml:space="preserve">    住房保障</t>
  </si>
  <si>
    <t xml:space="preserve">    其他支出</t>
  </si>
  <si>
    <t xml:space="preserve">  十七、国土海洋气象等支出</t>
  </si>
  <si>
    <t xml:space="preserve">    国土资源事务</t>
  </si>
  <si>
    <t xml:space="preserve">      国土资源规划及管理</t>
  </si>
  <si>
    <t xml:space="preserve">      土地资源调查</t>
  </si>
  <si>
    <t xml:space="preserve">      土地资源利用与保护</t>
  </si>
  <si>
    <t xml:space="preserve">      国土资源社会公益服务</t>
  </si>
  <si>
    <t xml:space="preserve">      国土资源行业业务管理</t>
  </si>
  <si>
    <t xml:space="preserve">      国土资源调查</t>
  </si>
  <si>
    <t xml:space="preserve">      国土整治</t>
  </si>
  <si>
    <t xml:space="preserve">      地质灾害防治</t>
  </si>
  <si>
    <t xml:space="preserve">      土地资源储备支出</t>
  </si>
  <si>
    <t xml:space="preserve">      地质及矿产资源调查</t>
  </si>
  <si>
    <t xml:space="preserve">      地质矿产资源利用与保护</t>
  </si>
  <si>
    <t xml:space="preserve">      地质转产项目财政贴息</t>
  </si>
  <si>
    <t xml:space="preserve">      国外风险勘查</t>
  </si>
  <si>
    <t xml:space="preserve">      地质勘查基金(周转金)支出</t>
  </si>
  <si>
    <t xml:space="preserve">      其他国土资源事务支出</t>
  </si>
  <si>
    <t xml:space="preserve">    海洋管理事务</t>
  </si>
  <si>
    <t xml:space="preserve">      海域使用管理</t>
  </si>
  <si>
    <t xml:space="preserve">      海洋环境保护与监测</t>
  </si>
  <si>
    <t xml:space="preserve">      海洋调查评价</t>
  </si>
  <si>
    <t xml:space="preserve">      海洋权益维护</t>
  </si>
  <si>
    <t xml:space="preserve">      海洋执法监察</t>
  </si>
  <si>
    <t xml:space="preserve">      海洋防灾减灾</t>
  </si>
  <si>
    <t xml:space="preserve">      海洋卫星</t>
  </si>
  <si>
    <t xml:space="preserve">      极地考察</t>
  </si>
  <si>
    <t xml:space="preserve">      海洋矿产资源勘探研究</t>
  </si>
  <si>
    <t xml:space="preserve">      海港航标维护</t>
  </si>
  <si>
    <t xml:space="preserve">      海水淡化</t>
  </si>
  <si>
    <t xml:space="preserve">      海洋工程排污费支出</t>
  </si>
  <si>
    <t xml:space="preserve">      无居民海岛使用金支出</t>
  </si>
  <si>
    <t xml:space="preserve">      海岛和海域保护</t>
  </si>
  <si>
    <t xml:space="preserve">      其他海洋管理事务支出</t>
  </si>
  <si>
    <t xml:space="preserve">    测绘事务</t>
  </si>
  <si>
    <t xml:space="preserve">      基础测绘</t>
  </si>
  <si>
    <t xml:space="preserve">      航空摄影</t>
  </si>
  <si>
    <t xml:space="preserve">      测绘工程建设</t>
  </si>
  <si>
    <t xml:space="preserve">      其他测绘事务支出</t>
  </si>
  <si>
    <t xml:space="preserve">    地震事务</t>
  </si>
  <si>
    <t xml:space="preserve">      地震监测</t>
  </si>
  <si>
    <t xml:space="preserve">      地震预测预报</t>
  </si>
  <si>
    <t xml:space="preserve">      地震灾害预防</t>
  </si>
  <si>
    <t xml:space="preserve">      地震应急救援</t>
  </si>
  <si>
    <t xml:space="preserve">      地震环境探察</t>
  </si>
  <si>
    <t xml:space="preserve">      防震减灾信息管理</t>
  </si>
  <si>
    <t xml:space="preserve">      防震减灾基础管理</t>
  </si>
  <si>
    <t xml:space="preserve">      地震事业机构 </t>
  </si>
  <si>
    <t xml:space="preserve">      其他地震事务支出</t>
  </si>
  <si>
    <t xml:space="preserve">    气象事务</t>
  </si>
  <si>
    <t xml:space="preserve">      气象事业机构</t>
  </si>
  <si>
    <t xml:space="preserve">      气象探测</t>
  </si>
  <si>
    <t xml:space="preserve">      气象信息传输及管理</t>
  </si>
  <si>
    <t xml:space="preserve">      气象预报预测</t>
  </si>
  <si>
    <t xml:space="preserve">      气象服务</t>
  </si>
  <si>
    <t xml:space="preserve">      气象装备保障维护</t>
  </si>
  <si>
    <t xml:space="preserve">      气象基础设施建设与维修</t>
  </si>
  <si>
    <t xml:space="preserve">      气象卫星</t>
  </si>
  <si>
    <t xml:space="preserve">      气象法规与标准</t>
  </si>
  <si>
    <t xml:space="preserve">      气象资金审计稽查</t>
  </si>
  <si>
    <t xml:space="preserve">      其他气象事务支出</t>
  </si>
  <si>
    <t xml:space="preserve">    其他国土海洋气象等支出</t>
  </si>
  <si>
    <t xml:space="preserve">      其他国土海洋气象等支出</t>
  </si>
  <si>
    <t xml:space="preserve">  十八、住房保障支出</t>
  </si>
  <si>
    <t xml:space="preserve">    保障性安居工程支出</t>
  </si>
  <si>
    <t xml:space="preserve">      廉租住房</t>
  </si>
  <si>
    <t xml:space="preserve">      沉陷区治理</t>
  </si>
  <si>
    <t xml:space="preserve">      棚户区改造</t>
  </si>
  <si>
    <t xml:space="preserve">      少数民族地区游牧民定居工程</t>
  </si>
  <si>
    <t xml:space="preserve">      农村危房改造</t>
  </si>
  <si>
    <t xml:space="preserve">      公共租赁住房</t>
  </si>
  <si>
    <t xml:space="preserve">      保障性住房租金补贴</t>
  </si>
  <si>
    <t xml:space="preserve">      其他保障性安居工程支出</t>
  </si>
  <si>
    <t xml:space="preserve">    住房改革支出</t>
  </si>
  <si>
    <t xml:space="preserve">      住房公积金</t>
  </si>
  <si>
    <t xml:space="preserve">      提租补贴</t>
  </si>
  <si>
    <t xml:space="preserve">      购房补贴</t>
  </si>
  <si>
    <t xml:space="preserve">    城乡社区住宅</t>
  </si>
  <si>
    <t xml:space="preserve">      公有住房建设和维修改造支出</t>
  </si>
  <si>
    <t xml:space="preserve">      住房公积金管理</t>
  </si>
  <si>
    <t xml:space="preserve">      其他城乡社区住宅支出</t>
  </si>
  <si>
    <t xml:space="preserve">  十九、粮油物资储备支出</t>
  </si>
  <si>
    <t xml:space="preserve">    粮油事务</t>
  </si>
  <si>
    <t xml:space="preserve">      粮食财务与审计支出</t>
  </si>
  <si>
    <t xml:space="preserve">      粮食信息统计</t>
  </si>
  <si>
    <t xml:space="preserve">      粮食专项业务活动</t>
  </si>
  <si>
    <t xml:space="preserve">      国家粮油差价补贴</t>
  </si>
  <si>
    <t xml:space="preserve">      粮食财务挂账利息补贴</t>
  </si>
  <si>
    <t xml:space="preserve">      粮食财务挂账消化款</t>
  </si>
  <si>
    <t xml:space="preserve">      处理陈化粮补贴</t>
  </si>
  <si>
    <t xml:space="preserve">      粮食风险基金</t>
  </si>
  <si>
    <t xml:space="preserve">      粮油市场调控专项资金</t>
  </si>
  <si>
    <t xml:space="preserve">      其他粮油事务支出</t>
  </si>
  <si>
    <t xml:space="preserve">    物资事务</t>
  </si>
  <si>
    <t xml:space="preserve">      铁路专用线</t>
  </si>
  <si>
    <t xml:space="preserve">      护库武警和民兵支出</t>
  </si>
  <si>
    <t xml:space="preserve">      物资保管与保养</t>
  </si>
  <si>
    <t xml:space="preserve">      专项贷款利息</t>
  </si>
  <si>
    <t xml:space="preserve">      物资转移</t>
  </si>
  <si>
    <t xml:space="preserve">      物资轮换</t>
  </si>
  <si>
    <t xml:space="preserve">      仓库建设</t>
  </si>
  <si>
    <t xml:space="preserve">      仓库安防</t>
  </si>
  <si>
    <t xml:space="preserve">      其他物资事务支出</t>
  </si>
  <si>
    <t xml:space="preserve">    能源储备</t>
  </si>
  <si>
    <t xml:space="preserve">      石油储备支出</t>
  </si>
  <si>
    <t xml:space="preserve">      国家留成油串换石油储备支出</t>
  </si>
  <si>
    <t xml:space="preserve">      天然铀能源储备</t>
  </si>
  <si>
    <t xml:space="preserve">      煤炭储备</t>
  </si>
  <si>
    <t xml:space="preserve">      其他能源储备</t>
  </si>
  <si>
    <t xml:space="preserve">    粮油储备</t>
  </si>
  <si>
    <t xml:space="preserve">      储备粮油补贴</t>
  </si>
  <si>
    <t xml:space="preserve">      储备粮油差价补贴</t>
  </si>
  <si>
    <t xml:space="preserve">      储备粮(油)库建设</t>
  </si>
  <si>
    <t xml:space="preserve">      最低收购价政策支出</t>
  </si>
  <si>
    <t xml:space="preserve">      其他粮油储备支出</t>
  </si>
  <si>
    <t xml:space="preserve">    重要商品储备</t>
  </si>
  <si>
    <t xml:space="preserve">      棉花储备</t>
  </si>
  <si>
    <t xml:space="preserve">      食糖储备</t>
  </si>
  <si>
    <t xml:space="preserve">      肉类储备</t>
  </si>
  <si>
    <t xml:space="preserve">      化肥储备</t>
  </si>
  <si>
    <t xml:space="preserve">      农药储备</t>
  </si>
  <si>
    <t xml:space="preserve">      边销茶储备</t>
  </si>
  <si>
    <t xml:space="preserve">      羊毛储备</t>
  </si>
  <si>
    <t xml:space="preserve">      医药储备</t>
  </si>
  <si>
    <t xml:space="preserve">      食盐储备</t>
  </si>
  <si>
    <t xml:space="preserve">      战略物资储备</t>
  </si>
  <si>
    <t xml:space="preserve">      其他重要商品储备支出</t>
  </si>
  <si>
    <t xml:space="preserve">  二十、其他支出(类)</t>
  </si>
  <si>
    <t xml:space="preserve">    其他支出(款)</t>
  </si>
  <si>
    <t xml:space="preserve">      其他支出(项)</t>
  </si>
  <si>
    <t xml:space="preserve">  二十一、债务付息支出</t>
  </si>
  <si>
    <t xml:space="preserve">    中央政府国内债务付息支出</t>
  </si>
  <si>
    <t xml:space="preserve">    中央政府国外债务付息支出</t>
  </si>
  <si>
    <t xml:space="preserve">    地方政府一般债务付息支出</t>
  </si>
  <si>
    <t xml:space="preserve">      地方政府一般债券付息支出</t>
  </si>
  <si>
    <t xml:space="preserve">      地方政府向外国政府借款付息支出</t>
  </si>
  <si>
    <t xml:space="preserve">      地方政府向国际组织借款付息支出</t>
  </si>
  <si>
    <t xml:space="preserve">      地方政府其他一般债务付息支出</t>
  </si>
  <si>
    <t xml:space="preserve">  二十二、债务发行费用支出</t>
  </si>
  <si>
    <t xml:space="preserve">    中央政府国内债务发行费用支出</t>
  </si>
  <si>
    <t xml:space="preserve">    中央政府国外债务发行费用支出</t>
  </si>
  <si>
    <t xml:space="preserve">    地方政府一般债务发行费用支出</t>
  </si>
  <si>
    <t>表6</t>
  </si>
  <si>
    <t>2018年镇级一般公共预算转移性收支执行表</t>
  </si>
  <si>
    <t>收        入</t>
  </si>
  <si>
    <t>（一）一般性转移支付收入</t>
  </si>
  <si>
    <t>（一）体制上解</t>
  </si>
  <si>
    <t xml:space="preserve">       增值税和消费税税收返还 </t>
  </si>
  <si>
    <t>（二）专项上解</t>
  </si>
  <si>
    <t xml:space="preserve">       所得税基数返还</t>
  </si>
  <si>
    <t xml:space="preserve">       成品油税费改革税收返还</t>
  </si>
  <si>
    <t>（一）一般性转移支付支出</t>
  </si>
  <si>
    <t xml:space="preserve">       均衡性转移支付 </t>
  </si>
  <si>
    <t xml:space="preserve">       体制补助收入 </t>
  </si>
  <si>
    <t xml:space="preserve">       县级基本财力保障机制奖补资金 </t>
  </si>
  <si>
    <t xml:space="preserve">       体制补助</t>
  </si>
  <si>
    <t xml:space="preserve">       结算补助 </t>
  </si>
  <si>
    <t xml:space="preserve">       资源枯竭型城市转移支付补助 </t>
  </si>
  <si>
    <t xml:space="preserve">       老少边穷转移支付 </t>
  </si>
  <si>
    <t xml:space="preserve">       成品油税费改革转移支付补助</t>
  </si>
  <si>
    <t xml:space="preserve">       贫困地区转移支付收入</t>
  </si>
  <si>
    <t xml:space="preserve">       城乡居民医疗保险转移支付收入 </t>
  </si>
  <si>
    <t xml:space="preserve">       农村综合改革转移支付收入 </t>
  </si>
  <si>
    <t xml:space="preserve">       农村综合改革转移支付 </t>
  </si>
  <si>
    <t xml:space="preserve">       固定数额补助 </t>
  </si>
  <si>
    <t xml:space="preserve">       产粮（油）大县奖励资金 </t>
  </si>
  <si>
    <t xml:space="preserve">       城乡义务教育转移支付收入</t>
  </si>
  <si>
    <t xml:space="preserve">       重点生态功能区转移支付</t>
  </si>
  <si>
    <t xml:space="preserve">       教育</t>
  </si>
  <si>
    <t xml:space="preserve">       基层公检法司转移支付收入</t>
  </si>
  <si>
    <t xml:space="preserve">       公共安全</t>
  </si>
  <si>
    <t xml:space="preserve">       医疗卫生与计划生育</t>
  </si>
  <si>
    <t xml:space="preserve">       其他一般性转移支付</t>
  </si>
  <si>
    <t xml:space="preserve">       社会保障和就业</t>
  </si>
  <si>
    <t>（二）专项转移支付收入</t>
  </si>
  <si>
    <t xml:space="preserve">       一般公共服务</t>
  </si>
  <si>
    <t xml:space="preserve">       国防</t>
  </si>
  <si>
    <t>（二）专项转移支付支出</t>
  </si>
  <si>
    <t xml:space="preserve">       科学技术</t>
  </si>
  <si>
    <t xml:space="preserve">       文化体育与传媒</t>
  </si>
  <si>
    <t xml:space="preserve">       节能环保</t>
  </si>
  <si>
    <t xml:space="preserve">       城乡社区</t>
  </si>
  <si>
    <t xml:space="preserve">       农林水</t>
  </si>
  <si>
    <t xml:space="preserve">       交通运输</t>
  </si>
  <si>
    <t xml:space="preserve">       资源勘探信息等</t>
  </si>
  <si>
    <t xml:space="preserve">       商业服务业等</t>
  </si>
  <si>
    <t xml:space="preserve">       国土海洋气象等</t>
  </si>
  <si>
    <t xml:space="preserve">       住房保障</t>
  </si>
  <si>
    <t xml:space="preserve">       粮油物资储备</t>
  </si>
  <si>
    <t xml:space="preserve">       其他 </t>
  </si>
  <si>
    <t>表7</t>
  </si>
  <si>
    <t xml:space="preserve">2018年镇级一般公共预算转移支付支出执行表 </t>
  </si>
  <si>
    <t>（分地区）</t>
  </si>
  <si>
    <t xml:space="preserve">小计 </t>
  </si>
  <si>
    <t>一般性转移支付</t>
  </si>
  <si>
    <t>专项转移支付</t>
  </si>
  <si>
    <t>补助合计</t>
  </si>
  <si>
    <t>南坪镇</t>
  </si>
  <si>
    <t>涂山镇</t>
  </si>
  <si>
    <t>鸡冠石镇</t>
  </si>
  <si>
    <t>长生桥镇</t>
  </si>
  <si>
    <t>迎龙镇</t>
  </si>
  <si>
    <t>广阳镇</t>
  </si>
  <si>
    <t>峡口镇</t>
  </si>
  <si>
    <t>南山街道</t>
  </si>
  <si>
    <t>表8</t>
  </si>
  <si>
    <t>（分项目）</t>
  </si>
  <si>
    <t>补助镇合计</t>
  </si>
  <si>
    <t>一、一般性转移支付</t>
  </si>
  <si>
    <t>1.均衡财力和功能引导转移支付</t>
  </si>
  <si>
    <t>2.农业农村发展转移支付</t>
  </si>
  <si>
    <t>3.收入分配改革转移支付</t>
  </si>
  <si>
    <t>4.体制结算补助</t>
  </si>
  <si>
    <t>…………</t>
  </si>
  <si>
    <t>二、专项转移支付</t>
  </si>
  <si>
    <t>1.学前教育发展资金</t>
  </si>
  <si>
    <t>2.民办教育发展专项资金</t>
  </si>
  <si>
    <t>3.教育公用经费补助资金</t>
  </si>
  <si>
    <t>4.教师培训补助资金</t>
  </si>
  <si>
    <t>5.民族政策教育资金</t>
  </si>
  <si>
    <t>6.髙中发展促进工程专项资金</t>
  </si>
  <si>
    <t>7.改善普通高中办学条件补助资金</t>
  </si>
  <si>
    <t>8.特殊教育补助经费</t>
  </si>
  <si>
    <t>表9</t>
  </si>
  <si>
    <t>2018年镇级政府性基金预算收支执行表</t>
  </si>
  <si>
    <t xml:space="preserve"> </t>
  </si>
  <si>
    <t>一、农网还贷资金收入</t>
  </si>
  <si>
    <t>一、文化体育与传媒支出</t>
  </si>
  <si>
    <t>二、港口建设费收入</t>
  </si>
  <si>
    <t>二、社会保障和就业支出</t>
  </si>
  <si>
    <t>三、国家电影事业发展专项资金收入</t>
  </si>
  <si>
    <t>三、城乡社区支出</t>
  </si>
  <si>
    <t>四、城市公用事业附加收入</t>
  </si>
  <si>
    <t>四、农林水支出</t>
  </si>
  <si>
    <t>五、国有土地收益基金收入</t>
  </si>
  <si>
    <t>五、交通运输支出</t>
  </si>
  <si>
    <t>六、农业土地开发资金收入</t>
  </si>
  <si>
    <t>六、其他支出</t>
  </si>
  <si>
    <t>七、国有土地使用权出让收入</t>
  </si>
  <si>
    <t>七、债务付息支出</t>
  </si>
  <si>
    <t>八、大中型水库库区基金收入</t>
  </si>
  <si>
    <t>八、债务发行费用支出</t>
  </si>
  <si>
    <t>九、彩票公益金收入</t>
  </si>
  <si>
    <t>九、商业服务业等支出</t>
  </si>
  <si>
    <t>十、小型水库移民扶助基金收入</t>
  </si>
  <si>
    <t>十一、污水处理费收入</t>
  </si>
  <si>
    <t>十二、彩票发行机构和彩票销售机构的业务费用</t>
  </si>
  <si>
    <t>十三、其他政府性基金收入</t>
  </si>
  <si>
    <t>二、调出资金</t>
  </si>
  <si>
    <t xml:space="preserve">三、地方政府债券收入 </t>
  </si>
  <si>
    <t xml:space="preserve">    地方政府其他债务还本支出
   </t>
  </si>
  <si>
    <t xml:space="preserve">四、地方政府债券转贷支出 </t>
  </si>
  <si>
    <t>四、上年结转</t>
  </si>
  <si>
    <t xml:space="preserve">    地方政府债券还本转贷支出
   （新增）</t>
  </si>
  <si>
    <t xml:space="preserve">    地方政府债券还本转贷支出
   （置换）</t>
  </si>
  <si>
    <t>五、结转下年</t>
  </si>
  <si>
    <t>表10</t>
  </si>
  <si>
    <t>2018年镇级政府性基金预算本级支出执行表</t>
  </si>
  <si>
    <t xml:space="preserve">  国家电影事业发展专项资金及对应专项债务收入安排的支出</t>
  </si>
  <si>
    <t xml:space="preserve">    资助城市影院</t>
  </si>
  <si>
    <t>二、城乡社区支出</t>
  </si>
  <si>
    <t xml:space="preserve">    国有土地使用权出让收入及对应专项债务收入安排的支出</t>
  </si>
  <si>
    <t xml:space="preserve">      征地和拆迁补偿支出</t>
  </si>
  <si>
    <t xml:space="preserve">      土地开发支出</t>
  </si>
  <si>
    <t xml:space="preserve">      城市建设支出</t>
  </si>
  <si>
    <t xml:space="preserve">      农村基础设施建设支出</t>
  </si>
  <si>
    <t xml:space="preserve">      补助被征地农民支出</t>
  </si>
  <si>
    <t xml:space="preserve">      土地出让业务支出</t>
  </si>
  <si>
    <t xml:space="preserve">      廉租住房支出</t>
  </si>
  <si>
    <t xml:space="preserve">      支付破产或改制企业职工安置费</t>
  </si>
  <si>
    <t xml:space="preserve">      棚户区改造支出</t>
  </si>
  <si>
    <t xml:space="preserve">      公共租赁住房支出</t>
  </si>
  <si>
    <t xml:space="preserve">      其他国有土地使用权出让收入安排的支出</t>
  </si>
  <si>
    <t xml:space="preserve">    城市公用事业附加及对应专项债务收入安排的支出</t>
  </si>
  <si>
    <t xml:space="preserve">      城市公共设施</t>
  </si>
  <si>
    <t xml:space="preserve">      城市环境卫生</t>
  </si>
  <si>
    <t xml:space="preserve">      公有房屋</t>
  </si>
  <si>
    <t xml:space="preserve">      城市防洪</t>
  </si>
  <si>
    <t xml:space="preserve">      其他城市公用事业附加安排的支出</t>
  </si>
  <si>
    <t xml:space="preserve">    国有土地收益基金及对应专项债务收入安排的支出</t>
  </si>
  <si>
    <t xml:space="preserve">      其他国有土地收益基金支出</t>
  </si>
  <si>
    <t xml:space="preserve">    农业土地开发资金及对应专项债务收入安排的支出</t>
  </si>
  <si>
    <t xml:space="preserve">    新增建设用地土地有偿使用费及对应专项债务收入安排的支出</t>
  </si>
  <si>
    <t xml:space="preserve">      耕地开发专项支出</t>
  </si>
  <si>
    <t xml:space="preserve">      基本农田建设和保护支出</t>
  </si>
  <si>
    <t xml:space="preserve">      土地整理支出</t>
  </si>
  <si>
    <t xml:space="preserve">      用于地震灾后恢复重建的支出</t>
  </si>
  <si>
    <t xml:space="preserve">      其他新增建设用地土地有偿使用费安排的支出</t>
  </si>
  <si>
    <t xml:space="preserve">    城市基础设施配套费及对应专项债务收入安排的支出</t>
  </si>
  <si>
    <t xml:space="preserve">      其他城市基础设施配套费安排的支出</t>
  </si>
  <si>
    <t xml:space="preserve">    污水处理费及对应专项债务收入安排的支出</t>
  </si>
  <si>
    <t xml:space="preserve">      污水处理设施建设和运营</t>
  </si>
  <si>
    <t xml:space="preserve">      代征手续费</t>
  </si>
  <si>
    <t xml:space="preserve">      其他污水处理费安排的支出</t>
  </si>
  <si>
    <t xml:space="preserve">  三、农林水支出</t>
  </si>
  <si>
    <t xml:space="preserve">    大中型水库库区基金及对应专项债务收入安排的支出</t>
  </si>
  <si>
    <t xml:space="preserve">      基础设施建设和经济发展</t>
  </si>
  <si>
    <t xml:space="preserve">      解决移民遗留问题</t>
  </si>
  <si>
    <t xml:space="preserve">      库区防护工程维护</t>
  </si>
  <si>
    <t xml:space="preserve">      其他大中型水库库区基金支出</t>
  </si>
  <si>
    <t xml:space="preserve">    三峡水库库区基金支出</t>
  </si>
  <si>
    <t xml:space="preserve">      库区维护和管理</t>
  </si>
  <si>
    <t xml:space="preserve">      其他三峡水库库区基金支出</t>
  </si>
  <si>
    <t xml:space="preserve">    南水北调工程基金及对应专项债务收入安排的支出</t>
  </si>
  <si>
    <t xml:space="preserve">      偿还南水北调工程贷款本息</t>
  </si>
  <si>
    <t xml:space="preserve">    国家重大水利工程建设基金及对应专项债务收入安排的支出</t>
  </si>
  <si>
    <t xml:space="preserve">      三峡工程后续工作</t>
  </si>
  <si>
    <t xml:space="preserve">      地方重大水利工程建设</t>
  </si>
  <si>
    <t xml:space="preserve">      其他重大水利工程建设基金支出</t>
  </si>
  <si>
    <t xml:space="preserve">  四、交通运输支出</t>
  </si>
  <si>
    <t xml:space="preserve">    海南省高等级公路车辆通行附加费及对应专项债务收入安排的支出</t>
  </si>
  <si>
    <t xml:space="preserve">      公路还贷</t>
  </si>
  <si>
    <t xml:space="preserve">      其他海南省高等级公路车辆通行附加费安排的支出</t>
  </si>
  <si>
    <t xml:space="preserve">    车辆通行费及对应专项债务收入安排的支出</t>
  </si>
  <si>
    <t xml:space="preserve">      政府还贷公路养护</t>
  </si>
  <si>
    <t xml:space="preserve">      政府还贷公路管理</t>
  </si>
  <si>
    <t xml:space="preserve">      其他车辆通行费安排的支出</t>
  </si>
  <si>
    <t xml:space="preserve">    港口建设费及对应专项债务收入安排的支出</t>
  </si>
  <si>
    <t xml:space="preserve">      航道建设和维护</t>
  </si>
  <si>
    <t xml:space="preserve">      航运保障系统建设</t>
  </si>
  <si>
    <t xml:space="preserve">      其他港口建设费安排的支出</t>
  </si>
  <si>
    <t xml:space="preserve">    铁路建设基金支出</t>
  </si>
  <si>
    <t xml:space="preserve">      铁路建设投资</t>
  </si>
  <si>
    <t xml:space="preserve">      购置铁路机车车辆</t>
  </si>
  <si>
    <t xml:space="preserve">      铁路还贷</t>
  </si>
  <si>
    <t xml:space="preserve">      建设项目铺底资金</t>
  </si>
  <si>
    <t xml:space="preserve">      勘测设计</t>
  </si>
  <si>
    <t xml:space="preserve">      注册资本金</t>
  </si>
  <si>
    <t xml:space="preserve">      周转资金</t>
  </si>
  <si>
    <t xml:space="preserve">      其他铁路建设基金支出</t>
  </si>
  <si>
    <t xml:space="preserve">    船舶油污损害赔偿基金支出</t>
  </si>
  <si>
    <t xml:space="preserve">      应急处置费用</t>
  </si>
  <si>
    <t xml:space="preserve">      控制清除污染</t>
  </si>
  <si>
    <t xml:space="preserve">      损失补偿</t>
  </si>
  <si>
    <t xml:space="preserve">      生态恢复</t>
  </si>
  <si>
    <t xml:space="preserve">      监视监测</t>
  </si>
  <si>
    <t xml:space="preserve">      其他船舶油污损害赔偿基金支出</t>
  </si>
  <si>
    <t xml:space="preserve">    民航发展基金支出</t>
  </si>
  <si>
    <t xml:space="preserve">      民航机场建设</t>
  </si>
  <si>
    <t xml:space="preserve">      民航安全</t>
  </si>
  <si>
    <t xml:space="preserve">      航线和机场补贴</t>
  </si>
  <si>
    <t xml:space="preserve">      民航节能减排</t>
  </si>
  <si>
    <t xml:space="preserve">      通用航空发展</t>
  </si>
  <si>
    <t xml:space="preserve">      征管经费</t>
  </si>
  <si>
    <t xml:space="preserve">      其他民航发展基金支出</t>
  </si>
  <si>
    <t xml:space="preserve">  五、资源勘探信息等支出</t>
  </si>
  <si>
    <t xml:space="preserve">    新型墙体材料专项基金及对应专项债务收入安排的支出</t>
  </si>
  <si>
    <t xml:space="preserve">      技改贴息和补助</t>
  </si>
  <si>
    <t xml:space="preserve">      技术研发与推广</t>
  </si>
  <si>
    <t xml:space="preserve">      示范项目补贴</t>
  </si>
  <si>
    <t xml:space="preserve">      宣传和培训</t>
  </si>
  <si>
    <t xml:space="preserve">      其他新型墙体材料专项基金支出</t>
  </si>
  <si>
    <t xml:space="preserve">    农网还贷资金支出</t>
  </si>
  <si>
    <t xml:space="preserve">      中央农网还贷资金支出</t>
  </si>
  <si>
    <t xml:space="preserve">      地方农网还贷资金支出</t>
  </si>
  <si>
    <t xml:space="preserve">      其他农网还贷资金支出</t>
  </si>
  <si>
    <t xml:space="preserve">  六、商业服务业等支出</t>
  </si>
  <si>
    <t xml:space="preserve">    旅游发展基金支出</t>
  </si>
  <si>
    <t xml:space="preserve">      宣传促销</t>
  </si>
  <si>
    <t xml:space="preserve">      行业规划</t>
  </si>
  <si>
    <t xml:space="preserve">      旅游事业补助</t>
  </si>
  <si>
    <t xml:space="preserve">      地方旅游开发项目补助</t>
  </si>
  <si>
    <t xml:space="preserve">      其他旅游发展基金支出</t>
  </si>
  <si>
    <t xml:space="preserve">  七、金融支出</t>
  </si>
  <si>
    <t xml:space="preserve">      中央特别国债经营基金支出</t>
  </si>
  <si>
    <t xml:space="preserve">      中央特别国债经营基金财务支出</t>
  </si>
  <si>
    <t xml:space="preserve">  八、其他支出</t>
  </si>
  <si>
    <t xml:space="preserve">    其他政府性基金及对应专项债务收入安排的支出</t>
  </si>
  <si>
    <t xml:space="preserve">    彩票发行销售机构业务费安排的支出</t>
  </si>
  <si>
    <t xml:space="preserve">      福利彩票发行机构的业务费支出</t>
  </si>
  <si>
    <t xml:space="preserve">      体育彩票发行机构的业务费支出</t>
  </si>
  <si>
    <t xml:space="preserve">      福利彩票销售机构的业务费支出</t>
  </si>
  <si>
    <t xml:space="preserve">      体育彩票销售机构的业务费支出</t>
  </si>
  <si>
    <t xml:space="preserve">      彩票兑奖周转金支出</t>
  </si>
  <si>
    <t xml:space="preserve">      彩票发行销售风险基金支出</t>
  </si>
  <si>
    <t xml:space="preserve">      彩票市场调控资金支出</t>
  </si>
  <si>
    <t xml:space="preserve">      其他彩票发行销售机构业务费安排的支出</t>
  </si>
  <si>
    <t xml:space="preserve">    彩票公益金及对应专项债务收入安排的支出</t>
  </si>
  <si>
    <t xml:space="preserve">      用于补充全国社会保障基金的彩票公益金支出</t>
  </si>
  <si>
    <t xml:space="preserve">      用于社会福利的彩票公益金支出</t>
  </si>
  <si>
    <t xml:space="preserve">      用于体育事业的彩票公益金支出</t>
  </si>
  <si>
    <t xml:space="preserve">      用于教育事业的彩票公益金支出</t>
  </si>
  <si>
    <t xml:space="preserve">      用于红十字事业的彩票公益金支出</t>
  </si>
  <si>
    <t xml:space="preserve">      用于残疾人事业的彩票公益金支出</t>
  </si>
  <si>
    <t xml:space="preserve">      用于文化事业的彩票公益金支出</t>
  </si>
  <si>
    <t xml:space="preserve">      用于扶贫的彩票公益金支出</t>
  </si>
  <si>
    <t xml:space="preserve">      用于法律援助的彩票公益金支出</t>
  </si>
  <si>
    <t xml:space="preserve">      用于城乡医疗救助的彩票公益金支出</t>
  </si>
  <si>
    <t xml:space="preserve">      用于其他社会公益事业的彩票公益金支出</t>
  </si>
  <si>
    <t xml:space="preserve">    烟草企业上缴专项收入安排的支出</t>
  </si>
  <si>
    <t xml:space="preserve">  九、债务付息支出</t>
  </si>
  <si>
    <t xml:space="preserve">    地方政府专项债务付息支出</t>
  </si>
  <si>
    <t xml:space="preserve">      海南省高等级公路车辆通行附加费债务付息支出</t>
  </si>
  <si>
    <t xml:space="preserve">      港口建设费债务付息支出</t>
  </si>
  <si>
    <t xml:space="preserve">      散装水泥专项资金债务付息支出</t>
  </si>
  <si>
    <t xml:space="preserve">      新型墙体材料专项基金债务付息支出</t>
  </si>
  <si>
    <t xml:space="preserve">      国家电影事业发展专项资金债务付息支出</t>
  </si>
  <si>
    <t xml:space="preserve">      新菜地开发建设基金债务付息支出</t>
  </si>
  <si>
    <t xml:space="preserve">      新增建设用地土地有偿使用费债务付息支出</t>
  </si>
  <si>
    <t xml:space="preserve">      南水北调工程基金债务付息支出</t>
  </si>
  <si>
    <t xml:space="preserve">      城市公用事业附加债务付息支出</t>
  </si>
  <si>
    <t xml:space="preserve">      国有土地使用权出让金债务付息支出</t>
  </si>
  <si>
    <t xml:space="preserve">      国有土地收益基金债务付息支出</t>
  </si>
  <si>
    <t xml:space="preserve">      农业土地开发资金债务付息支出</t>
  </si>
  <si>
    <t xml:space="preserve">      大中型水库库区基金债务付息支出</t>
  </si>
  <si>
    <t xml:space="preserve">      彩票公益金债务付息支出</t>
  </si>
  <si>
    <t xml:space="preserve">      城市基础设施配套费债务付息支出</t>
  </si>
  <si>
    <t xml:space="preserve">      小型水库移民扶助基金债务付息支出</t>
  </si>
  <si>
    <t xml:space="preserve">      国家重大水利工程建设基金债务付息支出</t>
  </si>
  <si>
    <t xml:space="preserve">      车辆通行费债务付息支出</t>
  </si>
  <si>
    <t xml:space="preserve">      污水处理费债务付息支出</t>
  </si>
  <si>
    <t xml:space="preserve">      其他政府性基金债务付息支出</t>
  </si>
  <si>
    <t xml:space="preserve">  十、债务发行费用支出</t>
  </si>
  <si>
    <t xml:space="preserve">    地方政府专项债务发行费用支出</t>
  </si>
  <si>
    <t xml:space="preserve">      海南省高等级公路车辆通行附加费债务发行费用支出</t>
  </si>
  <si>
    <t xml:space="preserve">      港口建设费债务发行费用支出</t>
  </si>
  <si>
    <t xml:space="preserve">      散装水泥专项资金债务发行费用支出</t>
  </si>
  <si>
    <t xml:space="preserve">      新型墙体材料专项基金债务发行费用支出</t>
  </si>
  <si>
    <t xml:space="preserve">      国家电影事业发展专项资金债务发行费用支出</t>
  </si>
  <si>
    <t xml:space="preserve">      新菜地开发建设基金债务发行费用支出</t>
  </si>
  <si>
    <t xml:space="preserve">      新增建设用地土地有偿使用费债务发行费用支出</t>
  </si>
  <si>
    <t xml:space="preserve">      南水北调工程基金债务发行费用支出</t>
  </si>
  <si>
    <t xml:space="preserve">      城市公用事业附加债务发行费用支出</t>
  </si>
  <si>
    <t xml:space="preserve">      国有土地使用权出让金债务发行费用支出</t>
  </si>
  <si>
    <t xml:space="preserve">      国有土地收益基金债务发行费用支出</t>
  </si>
  <si>
    <t xml:space="preserve">      农业土地开发资金债务发行费用支出</t>
  </si>
  <si>
    <t xml:space="preserve">      大中型水库库区基金债务发行费用支出</t>
  </si>
  <si>
    <t xml:space="preserve">      彩票公益金债务发行费用支出</t>
  </si>
  <si>
    <t xml:space="preserve">      城市基础设施配套费债务发行费用支出</t>
  </si>
  <si>
    <t xml:space="preserve">      小型水库移民扶助基金债务发行费用支出</t>
  </si>
  <si>
    <t xml:space="preserve">      国家重大水利工程建设基金债务发行费用支出</t>
  </si>
  <si>
    <t xml:space="preserve">      车辆通行费债务发行费用支出</t>
  </si>
  <si>
    <t xml:space="preserve">      污水处理费债务发行费用支出</t>
  </si>
  <si>
    <t xml:space="preserve">      其他政府性基金债务发行费用支出</t>
  </si>
  <si>
    <t>表11</t>
  </si>
  <si>
    <t xml:space="preserve">2018年镇级政府性基金预算转移性收支执行表 </t>
  </si>
  <si>
    <t>收       入</t>
  </si>
  <si>
    <t>上级补助收入</t>
  </si>
  <si>
    <t>补助下级支出</t>
  </si>
  <si>
    <t>一、文化体育与传媒</t>
  </si>
  <si>
    <t>二、城乡社区</t>
  </si>
  <si>
    <t>三、农林水</t>
  </si>
  <si>
    <t>四、交通运输</t>
  </si>
  <si>
    <t>五、资源勘探信息等</t>
  </si>
  <si>
    <t>六、社会保障和就业支出</t>
  </si>
  <si>
    <t>七、城乡社区支出</t>
  </si>
  <si>
    <t>八、农林水支出</t>
  </si>
  <si>
    <t>十、其他支出</t>
  </si>
  <si>
    <t>表12</t>
  </si>
  <si>
    <t>2018年镇级国有资本经营预算收支执行表</t>
  </si>
  <si>
    <t>一、利润收入</t>
  </si>
  <si>
    <t>一、解决历史遗留问题及改革成本支出</t>
  </si>
  <si>
    <t>二、股利、股息收入</t>
  </si>
  <si>
    <t xml:space="preserve">    国有企业棚户区改造支出</t>
  </si>
  <si>
    <t>三、产权转让收入</t>
  </si>
  <si>
    <t xml:space="preserve">    其他解决历史遗留问题及改革成本支出</t>
  </si>
  <si>
    <t>四、其他国有资本经营预算收入</t>
  </si>
  <si>
    <t>二、国有企业资本金注入</t>
  </si>
  <si>
    <t xml:space="preserve">    支持科技进步支出</t>
  </si>
  <si>
    <t xml:space="preserve">    其他国有企业资本金注入</t>
  </si>
  <si>
    <t>三、国有企业政策性补贴</t>
  </si>
  <si>
    <t xml:space="preserve">    国有企业政策性补贴</t>
  </si>
  <si>
    <t>四、金融国有资本经营预算支出</t>
  </si>
  <si>
    <t xml:space="preserve">    资本性支出</t>
  </si>
  <si>
    <t>五、其他国有资本经营预算支出</t>
  </si>
  <si>
    <t xml:space="preserve">    其他国有资本经营预算支出</t>
  </si>
  <si>
    <t>一、调出资金</t>
  </si>
  <si>
    <t>二、上年结转</t>
  </si>
  <si>
    <t>二、补助区县</t>
  </si>
  <si>
    <t>三、结转下年</t>
  </si>
  <si>
    <t>表13</t>
  </si>
  <si>
    <t>2018年全镇社会保险基金预算收支执行表</t>
  </si>
  <si>
    <t>调整预算收入</t>
  </si>
  <si>
    <t>调整预算支出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</si>
  <si>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</si>
  <si>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</si>
  <si>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</si>
  <si>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</si>
  <si>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</si>
  <si>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</si>
  <si>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</si>
  <si>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</si>
  <si>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</si>
  <si>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</si>
  <si>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</si>
  <si>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</si>
  <si>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</si>
  <si>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</si>
  <si>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</si>
  <si>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</si>
  <si>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—</t>
  </si>
  <si>
    <t>表14</t>
  </si>
  <si>
    <t>2018年南岸区广阳镇政府债务限额及余额情况表</t>
  </si>
  <si>
    <t>单位：亿元</t>
  </si>
  <si>
    <t>单位</t>
  </si>
  <si>
    <t>2017年政府债务限额</t>
  </si>
  <si>
    <t>2017年政府债务余额</t>
  </si>
  <si>
    <t>小计</t>
  </si>
  <si>
    <t>一般债务</t>
  </si>
  <si>
    <t>专项债务</t>
  </si>
  <si>
    <t>其中：2018年到期债务金额</t>
  </si>
  <si>
    <t>全镇合计</t>
  </si>
  <si>
    <t>表15</t>
  </si>
  <si>
    <t>2018年南岸区广阳镇政府债券额度分配情况表</t>
  </si>
  <si>
    <t>合  计</t>
  </si>
  <si>
    <t>2017年置换债券额度</t>
  </si>
  <si>
    <t>2017年新增债券额度</t>
  </si>
  <si>
    <t>一般债券</t>
  </si>
  <si>
    <t>专项债券</t>
  </si>
  <si>
    <t>表16</t>
  </si>
  <si>
    <t>2019年南岸区广阳镇财政收支预算情况表</t>
  </si>
  <si>
    <t>预算数</t>
  </si>
  <si>
    <t xml:space="preserve">  文化旅游体育与传媒支出</t>
  </si>
  <si>
    <t xml:space="preserve">  卫生健康支出</t>
  </si>
  <si>
    <t xml:space="preserve">  自然资源海洋气象等支出</t>
  </si>
  <si>
    <t xml:space="preserve">  灾害防治及应急管理支出</t>
  </si>
  <si>
    <t xml:space="preserve">  债务还本支出</t>
  </si>
  <si>
    <t>表17</t>
  </si>
  <si>
    <t xml:space="preserve">2019年镇级一般公共预算收支预算表 </t>
  </si>
  <si>
    <t xml:space="preserve">  一、一般公共服务支出</t>
  </si>
  <si>
    <t xml:space="preserve">  二、国防支出</t>
  </si>
  <si>
    <t xml:space="preserve">  三、公共安全支出</t>
  </si>
  <si>
    <r>
      <rPr>
        <sz val="10"/>
        <color indexed="8"/>
        <rFont val="宋体"/>
        <charset val="134"/>
      </rPr>
      <t xml:space="preserve"> </t>
    </r>
    <r>
      <rPr>
        <sz val="11"/>
        <color theme="1"/>
        <rFont val="宋体"/>
        <charset val="134"/>
        <scheme val="minor"/>
      </rPr>
      <t xml:space="preserve">   </t>
    </r>
    <r>
      <rPr>
        <sz val="11"/>
        <color theme="1"/>
        <rFont val="宋体"/>
        <charset val="134"/>
        <scheme val="minor"/>
      </rPr>
      <t>资源税</t>
    </r>
  </si>
  <si>
    <t xml:space="preserve">  六、文化旅游体育与传媒支出</t>
  </si>
  <si>
    <t xml:space="preserve">  八、卫生健康支出</t>
  </si>
  <si>
    <t xml:space="preserve">    国有资源（资产）有偿使用收入</t>
  </si>
  <si>
    <t xml:space="preserve">  十七、自然资源海洋气象等支出</t>
  </si>
  <si>
    <r>
      <rPr>
        <sz val="10"/>
        <color indexed="8"/>
        <rFont val="宋体"/>
        <charset val="134"/>
        <scheme val="minor"/>
      </rPr>
      <t xml:space="preserve"> </t>
    </r>
    <r>
      <rPr>
        <sz val="10"/>
        <color theme="1"/>
        <rFont val="宋体"/>
        <charset val="134"/>
        <scheme val="minor"/>
      </rPr>
      <t xml:space="preserve">   政府住房基金收入</t>
    </r>
  </si>
  <si>
    <t xml:space="preserve">  二十、灾害防治及应急管理支出</t>
  </si>
  <si>
    <t xml:space="preserve">  二十一、债务还本支出</t>
  </si>
  <si>
    <t xml:space="preserve">  二十二、债务付息支出</t>
  </si>
  <si>
    <t>二、上年结转结余</t>
  </si>
  <si>
    <t>表18</t>
  </si>
  <si>
    <t xml:space="preserve">2019年镇级一般公共预算本级支出预算表 </t>
  </si>
  <si>
    <t>一、一般公共服务</t>
  </si>
  <si>
    <t xml:space="preserve">    人大事务</t>
  </si>
  <si>
    <t xml:space="preserve">      人大代表履职能力提升</t>
  </si>
  <si>
    <t xml:space="preserve">      其他人大事务支出</t>
  </si>
  <si>
    <t xml:space="preserve">      其他政府办公厅（室）及相关机构事务支出</t>
  </si>
  <si>
    <t xml:space="preserve">      应对气象变化管理事务</t>
  </si>
  <si>
    <t xml:space="preserve">      口岸管理</t>
  </si>
  <si>
    <t xml:space="preserve">      海关关务</t>
  </si>
  <si>
    <t xml:space="preserve">      关税征管</t>
  </si>
  <si>
    <t xml:space="preserve">      海关监管</t>
  </si>
  <si>
    <t xml:space="preserve">      检验免疫</t>
  </si>
  <si>
    <t xml:space="preserve">      商标管理</t>
  </si>
  <si>
    <t xml:space="preserve">      原产地地理标志管理</t>
  </si>
  <si>
    <t xml:space="preserve">    港澳台事务</t>
  </si>
  <si>
    <t xml:space="preserve">      其他港澳台事务支出</t>
  </si>
  <si>
    <t xml:space="preserve">      工会服务</t>
  </si>
  <si>
    <t xml:space="preserve">    党委办公厅（室）及相关机构事务</t>
  </si>
  <si>
    <t xml:space="preserve">      其他党委办公厅（室）及相关机构事务支出</t>
  </si>
  <si>
    <t xml:space="preserve">      公务员事务</t>
  </si>
  <si>
    <t xml:space="preserve">      宗教事务</t>
  </si>
  <si>
    <t xml:space="preserve">    网信事务</t>
  </si>
  <si>
    <t xml:space="preserve">      其他网信事务支出</t>
  </si>
  <si>
    <t xml:space="preserve">      市场监督管理专项</t>
  </si>
  <si>
    <t xml:space="preserve">      市场监督执法</t>
  </si>
  <si>
    <t xml:space="preserve">      价格监督检查</t>
  </si>
  <si>
    <t xml:space="preserve">      市场监督管理技术支持</t>
  </si>
  <si>
    <t xml:space="preserve">      标准化管理</t>
  </si>
  <si>
    <t xml:space="preserve">    其他一般公共服务支出</t>
  </si>
  <si>
    <t xml:space="preserve">      其他一般公共服务支出</t>
  </si>
  <si>
    <t xml:space="preserve">    其他外交支出</t>
  </si>
  <si>
    <t xml:space="preserve">      边海防</t>
  </si>
  <si>
    <t xml:space="preserve">    其他国防支出</t>
  </si>
  <si>
    <t xml:space="preserve">    武装警察部队</t>
  </si>
  <si>
    <t xml:space="preserve">      武装警察部队</t>
  </si>
  <si>
    <t xml:space="preserve">      其他武装警察部队支出</t>
  </si>
  <si>
    <t xml:space="preserve">      执法办案</t>
  </si>
  <si>
    <t xml:space="preserve">      特别业务</t>
  </si>
  <si>
    <t xml:space="preserve">      检查监督</t>
  </si>
  <si>
    <t xml:space="preserve">      国家统一法律职业资格考试</t>
  </si>
  <si>
    <t xml:space="preserve">      缉私业务</t>
  </si>
  <si>
    <t xml:space="preserve">    其他公共安全支出</t>
  </si>
  <si>
    <t xml:space="preserve">      其他公共安全支出</t>
  </si>
  <si>
    <t xml:space="preserve">    其他教育支出</t>
  </si>
  <si>
    <t>六、  科学技术普及</t>
  </si>
  <si>
    <t xml:space="preserve">    科技重大项目</t>
  </si>
  <si>
    <t>七、文化旅游体育与传媒支出</t>
  </si>
  <si>
    <t xml:space="preserve">    文化和旅游</t>
  </si>
  <si>
    <t xml:space="preserve">      文化和旅游交流与合作</t>
  </si>
  <si>
    <t xml:space="preserve">      文化和旅游市场管理</t>
  </si>
  <si>
    <t xml:space="preserve">      其他文化和旅游支出</t>
  </si>
  <si>
    <t xml:space="preserve">    新闻出版电影</t>
  </si>
  <si>
    <t xml:space="preserve">      一般行政管理实务</t>
  </si>
  <si>
    <t xml:space="preserve">      其他新闻出版电影支出</t>
  </si>
  <si>
    <t xml:space="preserve">    广播电视</t>
  </si>
  <si>
    <t xml:space="preserve">      其他广播电视支出</t>
  </si>
  <si>
    <t xml:space="preserve">    其他文化体育与传媒支出</t>
  </si>
  <si>
    <t xml:space="preserve">      其他文化体育与传媒支出</t>
  </si>
  <si>
    <t xml:space="preserve">      劳动人事争议调解仲裁</t>
  </si>
  <si>
    <t xml:space="preserve">      退役士兵安置</t>
  </si>
  <si>
    <t xml:space="preserve">      交强险增值税补助基金支出</t>
  </si>
  <si>
    <t xml:space="preserve">    退役军人管理事务</t>
  </si>
  <si>
    <t xml:space="preserve">      其他退役军人事务管理支出</t>
  </si>
  <si>
    <t xml:space="preserve">    其他社会保障和就业支出</t>
  </si>
  <si>
    <t>九、卫生健康支出</t>
  </si>
  <si>
    <t xml:space="preserve">    卫生健康管理事务</t>
  </si>
  <si>
    <t xml:space="preserve">      其他卫生健康管理事务支出</t>
  </si>
  <si>
    <t xml:space="preserve">      中医（民族）医院</t>
  </si>
  <si>
    <t xml:space="preserve">      中医（民族医）药专项</t>
  </si>
  <si>
    <t xml:space="preserve">      财政对职工基本医疗保险基金的补助</t>
  </si>
  <si>
    <t xml:space="preserve">      疾病应急救助</t>
  </si>
  <si>
    <t xml:space="preserve">    医疗保障管理事务</t>
  </si>
  <si>
    <t xml:space="preserve">      医疗保障政策管理</t>
  </si>
  <si>
    <t xml:space="preserve">      医疗保障经办事务</t>
  </si>
  <si>
    <t xml:space="preserve">      其他医疗保障管理事务支出</t>
  </si>
  <si>
    <t xml:space="preserve">    老龄卫生健康服务</t>
  </si>
  <si>
    <t xml:space="preserve">      老龄卫生健康服务</t>
  </si>
  <si>
    <t xml:space="preserve">    其他卫生健康支出</t>
  </si>
  <si>
    <t xml:space="preserve">      其他卫生健康支出</t>
  </si>
  <si>
    <t xml:space="preserve">      生态环境保护宣传</t>
  </si>
  <si>
    <t xml:space="preserve">      生态环境国际合作及履约</t>
  </si>
  <si>
    <t xml:space="preserve">      生态环境保护行政许可</t>
  </si>
  <si>
    <t xml:space="preserve">      天然林保护工程建设</t>
  </si>
  <si>
    <t xml:space="preserve">      停伐补助</t>
  </si>
  <si>
    <t xml:space="preserve">    已垦草原退耕还草</t>
  </si>
  <si>
    <t xml:space="preserve">    能源节约利用</t>
  </si>
  <si>
    <t xml:space="preserve">      生态环境监测与信息</t>
  </si>
  <si>
    <t xml:space="preserve">      生态环境执法监察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</si>
  <si>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</si>
  <si>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</si>
  <si>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</si>
  <si>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</si>
  <si>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循环经济</t>
  </si>
  <si>
    <t xml:space="preserve">    其他节能环保支出</t>
  </si>
  <si>
    <t xml:space="preserve">      城乡社区管理事务</t>
  </si>
  <si>
    <t xml:space="preserve">        行政运行</t>
  </si>
  <si>
    <t xml:space="preserve">        一般行政管理事务</t>
  </si>
  <si>
    <t xml:space="preserve">        机关服务</t>
  </si>
  <si>
    <t xml:space="preserve">        城管执法</t>
  </si>
  <si>
    <t xml:space="preserve">        工程建设国家标准规范编制与监管</t>
  </si>
  <si>
    <t xml:space="preserve">        工程建设管理</t>
  </si>
  <si>
    <t xml:space="preserve">        市政公用行业市场监管</t>
  </si>
  <si>
    <t xml:space="preserve">        住宅建设与房地产市场监管</t>
  </si>
  <si>
    <t xml:space="preserve">        执业资格注册、资质审查</t>
  </si>
  <si>
    <t xml:space="preserve">        其他城乡社区管理事务支出</t>
  </si>
  <si>
    <t xml:space="preserve">      城乡社区规划与管理</t>
  </si>
  <si>
    <t xml:space="preserve">      城乡社区公共设施</t>
  </si>
  <si>
    <t xml:space="preserve">        小城镇基础设施建设</t>
  </si>
  <si>
    <t xml:space="preserve">        其他城乡社区公共设施支出</t>
  </si>
  <si>
    <t xml:space="preserve">      城乡社区环境卫生</t>
  </si>
  <si>
    <t xml:space="preserve">      建设市场管理与监督</t>
  </si>
  <si>
    <t xml:space="preserve">      其他城乡社区支出</t>
  </si>
  <si>
    <t xml:space="preserve">      农业</t>
  </si>
  <si>
    <t xml:space="preserve">        事业运行</t>
  </si>
  <si>
    <t xml:space="preserve">        农垦运行</t>
  </si>
  <si>
    <t xml:space="preserve">        科技转化与推广服务</t>
  </si>
  <si>
    <t xml:space="preserve">        病虫害控制</t>
  </si>
  <si>
    <t xml:space="preserve">        农产品质量安全</t>
  </si>
  <si>
    <t xml:space="preserve">        执法监管</t>
  </si>
  <si>
    <t xml:space="preserve">        统计监测与信息服务</t>
  </si>
  <si>
    <t xml:space="preserve">        农业行业业务管理</t>
  </si>
  <si>
    <t xml:space="preserve">        对外交流与合作</t>
  </si>
  <si>
    <t xml:space="preserve">        防灾救灾</t>
  </si>
  <si>
    <t xml:space="preserve">        稳定农民收入补贴</t>
  </si>
  <si>
    <t xml:space="preserve">        农业结构调整补贴</t>
  </si>
  <si>
    <t xml:space="preserve">        农业生产支持补贴</t>
  </si>
  <si>
    <t xml:space="preserve">        农业组织化与产业化经营</t>
  </si>
  <si>
    <t xml:space="preserve">        农产品加工与促销</t>
  </si>
  <si>
    <t xml:space="preserve">        农村公益事业</t>
  </si>
  <si>
    <t xml:space="preserve">        农业资源保护修复与利用</t>
  </si>
  <si>
    <t xml:space="preserve">        农村道路建设</t>
  </si>
  <si>
    <t xml:space="preserve">        成品油价格改革对渔业的补贴</t>
  </si>
  <si>
    <t xml:space="preserve">        对高校毕业生到基层任职补助</t>
  </si>
  <si>
    <t xml:space="preserve">        其他农业支出</t>
  </si>
  <si>
    <t xml:space="preserve">      林业和草原</t>
  </si>
  <si>
    <t xml:space="preserve">        事业机构</t>
  </si>
  <si>
    <t xml:space="preserve">        森林培育</t>
  </si>
  <si>
    <t xml:space="preserve">        技术推广与转化</t>
  </si>
  <si>
    <t xml:space="preserve">        森林资源管理</t>
  </si>
  <si>
    <t xml:space="preserve">        森林生态效益补偿</t>
  </si>
  <si>
    <t xml:space="preserve">        自然保护区等管理</t>
  </si>
  <si>
    <t xml:space="preserve">        动植物保护</t>
  </si>
  <si>
    <t xml:space="preserve">        湿地保护</t>
  </si>
  <si>
    <t xml:space="preserve">        执法与监督</t>
  </si>
  <si>
    <t xml:space="preserve">        防沙治沙</t>
  </si>
  <si>
    <t xml:space="preserve">        对外合作与交流</t>
  </si>
  <si>
    <t xml:space="preserve">        产业化管理</t>
  </si>
  <si>
    <t xml:space="preserve">        信息管理</t>
  </si>
  <si>
    <t xml:space="preserve">        林区公共支出</t>
  </si>
  <si>
    <t xml:space="preserve">        贷款贴息</t>
  </si>
  <si>
    <t xml:space="preserve">        成品油价格改革对林业的补贴</t>
  </si>
  <si>
    <t xml:space="preserve">        防灾减灾</t>
  </si>
  <si>
    <t xml:space="preserve">        国家公园</t>
  </si>
  <si>
    <t xml:space="preserve">        草原管理</t>
  </si>
  <si>
    <t xml:space="preserve">        行业业务管理</t>
  </si>
  <si>
    <t xml:space="preserve">        其他林业支出</t>
  </si>
  <si>
    <t xml:space="preserve">      水利</t>
  </si>
  <si>
    <t xml:space="preserve">        水利行业业务管理</t>
  </si>
  <si>
    <t xml:space="preserve">        水利工程建设</t>
  </si>
  <si>
    <t xml:space="preserve">        水利工程运行与维护</t>
  </si>
  <si>
    <t xml:space="preserve">        长江黄河等流域管理</t>
  </si>
  <si>
    <t xml:space="preserve">        水利前期工作</t>
  </si>
  <si>
    <t xml:space="preserve">        水利执法监督</t>
  </si>
  <si>
    <t xml:space="preserve">        水土保持</t>
  </si>
  <si>
    <t xml:space="preserve">        水资源节约管理与保护</t>
  </si>
  <si>
    <t xml:space="preserve">        水质监测</t>
  </si>
  <si>
    <t xml:space="preserve">        水文测报</t>
  </si>
  <si>
    <t xml:space="preserve">        防汛</t>
  </si>
  <si>
    <t xml:space="preserve">        抗旱</t>
  </si>
  <si>
    <t xml:space="preserve">        农田水利</t>
  </si>
  <si>
    <t xml:space="preserve">        水利技术推广</t>
  </si>
  <si>
    <t xml:space="preserve">        国际河流治理与管理</t>
  </si>
  <si>
    <t xml:space="preserve">        江河湖库水系综合整治</t>
  </si>
  <si>
    <t xml:space="preserve">        大中型水库移民后期扶持专项支出</t>
  </si>
  <si>
    <t xml:space="preserve">        水利安全监督</t>
  </si>
  <si>
    <t xml:space="preserve">        水利建设移民支出</t>
  </si>
  <si>
    <t xml:space="preserve">        农村人畜饮水</t>
  </si>
  <si>
    <t xml:space="preserve">        其他水利支出</t>
  </si>
  <si>
    <t xml:space="preserve">      南水北调</t>
  </si>
  <si>
    <t xml:space="preserve">        南水北调工程建设</t>
  </si>
  <si>
    <t xml:space="preserve">        政策研究与信息管理</t>
  </si>
  <si>
    <t xml:space="preserve">        工程稽查</t>
  </si>
  <si>
    <t xml:space="preserve">        前期工作</t>
  </si>
  <si>
    <t xml:space="preserve">        南水北调技术推广</t>
  </si>
  <si>
    <t xml:space="preserve">        环境、移民及水资源管理与保护</t>
  </si>
  <si>
    <t xml:space="preserve">        其他南水北调支出</t>
  </si>
  <si>
    <t xml:space="preserve">      扶贫</t>
  </si>
  <si>
    <t xml:space="preserve">        农村基础设施建设</t>
  </si>
  <si>
    <t xml:space="preserve">        生产发展</t>
  </si>
  <si>
    <t xml:space="preserve">        社会发展</t>
  </si>
  <si>
    <t xml:space="preserve">        扶贫贷款奖补和贴息</t>
  </si>
  <si>
    <t xml:space="preserve">       “三西”农业建设专项补助</t>
  </si>
  <si>
    <t xml:space="preserve">        扶贫事业机构</t>
  </si>
  <si>
    <t xml:space="preserve">        其他扶贫支出</t>
  </si>
  <si>
    <t xml:space="preserve">      农业综合开发</t>
  </si>
  <si>
    <t xml:space="preserve">        机构运行</t>
  </si>
  <si>
    <t xml:space="preserve">        土地治理</t>
  </si>
  <si>
    <t xml:space="preserve">        产业化发展</t>
  </si>
  <si>
    <t xml:space="preserve">        创新示范</t>
  </si>
  <si>
    <t xml:space="preserve">        其他农业综合开发支出</t>
  </si>
  <si>
    <t xml:space="preserve">      农村综合改革</t>
  </si>
  <si>
    <t xml:space="preserve">        对村级一事一议的补助</t>
  </si>
  <si>
    <t xml:space="preserve">        国有农场办社会职能改革补助</t>
  </si>
  <si>
    <t xml:space="preserve">        对村民委员会和村党支部的补助</t>
  </si>
  <si>
    <t xml:space="preserve">        对村集体经济组织的补助</t>
  </si>
  <si>
    <t xml:space="preserve">        农村综合改革示范试点补助</t>
  </si>
  <si>
    <t xml:space="preserve">        其他农村综合改革支出</t>
  </si>
  <si>
    <t xml:space="preserve">      普惠金融发展支出</t>
  </si>
  <si>
    <t xml:space="preserve">        支持农村金融机构</t>
  </si>
  <si>
    <t xml:space="preserve">        涉农贷款增量奖励</t>
  </si>
  <si>
    <t xml:space="preserve">        农业保险保费补贴</t>
  </si>
  <si>
    <t xml:space="preserve">        创业担保贷款贴息</t>
  </si>
  <si>
    <t xml:space="preserve">        补充创业担保贷款基金</t>
  </si>
  <si>
    <t xml:space="preserve">        其他普惠金融发展支出</t>
  </si>
  <si>
    <t xml:space="preserve">      目标价格补贴</t>
  </si>
  <si>
    <t xml:space="preserve">        棉花目标价格补贴</t>
  </si>
  <si>
    <t xml:space="preserve">        其他目标价格补贴</t>
  </si>
  <si>
    <t xml:space="preserve">      其他农林水支出</t>
  </si>
  <si>
    <t xml:space="preserve">        化解其他公益性乡村债务支出</t>
  </si>
  <si>
    <t xml:space="preserve">        其他农林水支出</t>
  </si>
  <si>
    <t xml:space="preserve">      公路水路运输</t>
  </si>
  <si>
    <t xml:space="preserve">        公路建设</t>
  </si>
  <si>
    <t xml:space="preserve">        公路养护</t>
  </si>
  <si>
    <t xml:space="preserve">        交通运输信息化建设</t>
  </si>
  <si>
    <t xml:space="preserve">        公路和运输安全</t>
  </si>
  <si>
    <t xml:space="preserve">        公路还贷专项</t>
  </si>
  <si>
    <t xml:space="preserve">        公路运输管理</t>
  </si>
  <si>
    <t xml:space="preserve">        公路和运输技术标准化建设</t>
  </si>
  <si>
    <t xml:space="preserve">        港口设施</t>
  </si>
  <si>
    <t xml:space="preserve">        航道维护</t>
  </si>
  <si>
    <t xml:space="preserve">        船舶检验</t>
  </si>
  <si>
    <t xml:space="preserve">        救助打捞</t>
  </si>
  <si>
    <t xml:space="preserve">        内河运输</t>
  </si>
  <si>
    <t xml:space="preserve">        远洋运输</t>
  </si>
  <si>
    <t xml:space="preserve">        海事管理</t>
  </si>
  <si>
    <t xml:space="preserve">        航标事业发展支出</t>
  </si>
  <si>
    <t xml:space="preserve">        水路运输管理支出</t>
  </si>
  <si>
    <t xml:space="preserve">        口岸建设</t>
  </si>
  <si>
    <t xml:space="preserve">        取消政府还贷二级公路收费专项支出</t>
  </si>
  <si>
    <t xml:space="preserve">        其他公路水路运输支出</t>
  </si>
  <si>
    <t xml:space="preserve">      铁路运输</t>
  </si>
  <si>
    <t xml:space="preserve">        铁路路网建设</t>
  </si>
  <si>
    <t xml:space="preserve">        铁路还贷专项</t>
  </si>
  <si>
    <t xml:space="preserve">        铁路安全</t>
  </si>
  <si>
    <t xml:space="preserve">        铁路专项运输</t>
  </si>
  <si>
    <t xml:space="preserve">        行业监管</t>
  </si>
  <si>
    <t xml:space="preserve">        其他铁路运输支出</t>
  </si>
  <si>
    <t xml:space="preserve">      民用航空运输</t>
  </si>
  <si>
    <t xml:space="preserve">        机场建设</t>
  </si>
  <si>
    <t xml:space="preserve">        空管系统建设</t>
  </si>
  <si>
    <t xml:space="preserve">        民航还贷专项支出</t>
  </si>
  <si>
    <t xml:space="preserve">        民用航空安全</t>
  </si>
  <si>
    <t xml:space="preserve">        民航专项运输</t>
  </si>
  <si>
    <t xml:space="preserve">        其他民用航空运输支出</t>
  </si>
  <si>
    <t xml:space="preserve">      成品油价格改革对交通运输的补贴</t>
  </si>
  <si>
    <t xml:space="preserve">        对城市公交的补贴</t>
  </si>
  <si>
    <t xml:space="preserve">        对农村道路客运的补贴</t>
  </si>
  <si>
    <t xml:space="preserve">        对出租车的补贴</t>
  </si>
  <si>
    <t xml:space="preserve">        成品油价格改革补贴其他支出</t>
  </si>
  <si>
    <t xml:space="preserve">      邮政业支出</t>
  </si>
  <si>
    <t xml:space="preserve">        邮政普遍服务与特殊服务</t>
  </si>
  <si>
    <t xml:space="preserve">        其他邮政业支出</t>
  </si>
  <si>
    <t xml:space="preserve">      车辆购置税支出</t>
  </si>
  <si>
    <t xml:space="preserve">        车辆购置税用于公路等基础设施建设支出</t>
  </si>
  <si>
    <t xml:space="preserve">        车辆购置税用于农村公路建设支出</t>
  </si>
  <si>
    <t xml:space="preserve">        车辆购置税用于老旧汽车报废更新补贴</t>
  </si>
  <si>
    <t xml:space="preserve">        车辆购置税其他支出</t>
  </si>
  <si>
    <t xml:space="preserve">      其他交通运输支出</t>
  </si>
  <si>
    <t xml:space="preserve">        公共交通运营补助</t>
  </si>
  <si>
    <t xml:space="preserve">        其他交通运输支出</t>
  </si>
  <si>
    <t xml:space="preserve">      资源勘探开发</t>
  </si>
  <si>
    <t xml:space="preserve">        煤炭勘探开采和洗选</t>
  </si>
  <si>
    <t xml:space="preserve">        石油和天然气勘探开采</t>
  </si>
  <si>
    <t xml:space="preserve">        黑色金属矿勘探和采选</t>
  </si>
  <si>
    <t xml:space="preserve">        有色金属矿勘探和采选</t>
  </si>
  <si>
    <t xml:space="preserve">        非金属矿勘探和采选</t>
  </si>
  <si>
    <t xml:space="preserve">        其他资源勘探业支出</t>
  </si>
  <si>
    <t xml:space="preserve">      制造业</t>
  </si>
  <si>
    <t xml:space="preserve">        纺织业</t>
  </si>
  <si>
    <t xml:space="preserve">        医药制造业</t>
  </si>
  <si>
    <t xml:space="preserve">        非金属矿物制品业</t>
  </si>
  <si>
    <t xml:space="preserve">        通信设备、计算机及其他电子设备制造业</t>
  </si>
  <si>
    <t xml:space="preserve">        交通运输设备制造业</t>
  </si>
  <si>
    <t xml:space="preserve">        电气机械及器材制造业</t>
  </si>
  <si>
    <t xml:space="preserve">        工艺品及其他制造业</t>
  </si>
  <si>
    <t xml:space="preserve">        石油加工、炼焦及核燃料加工业</t>
  </si>
  <si>
    <t xml:space="preserve">        化学原料及化学制品制造业</t>
  </si>
  <si>
    <t xml:space="preserve">        黑色金属冶炼及压延加工业</t>
  </si>
  <si>
    <t xml:space="preserve">        有色金属冶炼及压延加工业</t>
  </si>
  <si>
    <t xml:space="preserve">        其他制造业支出</t>
  </si>
  <si>
    <t xml:space="preserve">      建筑业</t>
  </si>
  <si>
    <t xml:space="preserve">        其他建筑业支出</t>
  </si>
  <si>
    <t xml:space="preserve">      工业和信息产业监管</t>
  </si>
  <si>
    <t xml:space="preserve">        战备应急</t>
  </si>
  <si>
    <t xml:space="preserve">        信息安全建设</t>
  </si>
  <si>
    <t xml:space="preserve">        专用通信</t>
  </si>
  <si>
    <t xml:space="preserve">        无线电监管</t>
  </si>
  <si>
    <t xml:space="preserve">        工业和信息产业战略研究与标准制定</t>
  </si>
  <si>
    <t xml:space="preserve">        工业和信息产业支持</t>
  </si>
  <si>
    <t xml:space="preserve">        电子专项工程</t>
  </si>
  <si>
    <t xml:space="preserve">        技术基础研究</t>
  </si>
  <si>
    <t xml:space="preserve">        其他工业和信息产业监管支出</t>
  </si>
  <si>
    <t xml:space="preserve">      国有资产监管</t>
  </si>
  <si>
    <t xml:space="preserve">        国有企业监事会专项</t>
  </si>
  <si>
    <t xml:space="preserve">        中央企业专项管理</t>
  </si>
  <si>
    <t xml:space="preserve">        其他国有资产监管支出</t>
  </si>
  <si>
    <t xml:space="preserve">      支持中小企业发展和管理支出</t>
  </si>
  <si>
    <t xml:space="preserve">        科技型中小企业技术创新基金</t>
  </si>
  <si>
    <t xml:space="preserve">        中小企业发展专项</t>
  </si>
  <si>
    <t xml:space="preserve">        其他支持中小企业发展和管理支出</t>
  </si>
  <si>
    <t xml:space="preserve">      其他资源勘探信息等支出</t>
  </si>
  <si>
    <t xml:space="preserve">        黄金事务</t>
  </si>
  <si>
    <t xml:space="preserve">        技术改造支出</t>
  </si>
  <si>
    <t xml:space="preserve">        中药材扶持资金支出</t>
  </si>
  <si>
    <t xml:space="preserve">        重点产业振兴和技术改造项目贷款贴息</t>
  </si>
  <si>
    <t xml:space="preserve">        其他资源勘探信息等支出</t>
  </si>
  <si>
    <t xml:space="preserve">      商业流通事务</t>
  </si>
  <si>
    <t xml:space="preserve">        食品流通安全补贴</t>
  </si>
  <si>
    <t xml:space="preserve">        市场监测及信息管理</t>
  </si>
  <si>
    <t xml:space="preserve">        民贸企业补贴</t>
  </si>
  <si>
    <t xml:space="preserve">        民贸民品贷款贴息</t>
  </si>
  <si>
    <t xml:space="preserve">        其他商业流通事务支出</t>
  </si>
  <si>
    <t xml:space="preserve">      涉外发展服务支出</t>
  </si>
  <si>
    <t xml:space="preserve">        外商投资环境建设补助资金</t>
  </si>
  <si>
    <t xml:space="preserve">        其他涉外发展服务支出</t>
  </si>
  <si>
    <t xml:space="preserve">      其他商业服务业等支出</t>
  </si>
  <si>
    <t xml:space="preserve">        服务业基础设施建设</t>
  </si>
  <si>
    <t xml:space="preserve">        其他商业服务业等支出</t>
  </si>
  <si>
    <t xml:space="preserve">      金融部门行政支出</t>
  </si>
  <si>
    <t xml:space="preserve">        安全防卫</t>
  </si>
  <si>
    <t xml:space="preserve">        金融部门其他行政支出</t>
  </si>
  <si>
    <t xml:space="preserve">      金融发展支出</t>
  </si>
  <si>
    <t xml:space="preserve">        政策性银行亏损补贴</t>
  </si>
  <si>
    <t xml:space="preserve">        利息费用补贴支出</t>
  </si>
  <si>
    <t xml:space="preserve">        补充资本金</t>
  </si>
  <si>
    <t xml:space="preserve">        风险基金补助</t>
  </si>
  <si>
    <t xml:space="preserve">        其他金融发展支出</t>
  </si>
  <si>
    <t xml:space="preserve">      其他金融支出</t>
  </si>
  <si>
    <t xml:space="preserve">      一般公共服务</t>
  </si>
  <si>
    <t xml:space="preserve">      教育</t>
  </si>
  <si>
    <t xml:space="preserve">      文化体育与传媒</t>
  </si>
  <si>
    <t xml:space="preserve">      医疗卫生</t>
  </si>
  <si>
    <t xml:space="preserve">      节能环保</t>
  </si>
  <si>
    <t xml:space="preserve">      交通运输</t>
  </si>
  <si>
    <t xml:space="preserve">      住房保障</t>
  </si>
  <si>
    <t>十八、自然资源海洋气象等支出</t>
  </si>
  <si>
    <t xml:space="preserve">      自然资源事务</t>
  </si>
  <si>
    <t xml:space="preserve">        自然资源规划及管理</t>
  </si>
  <si>
    <t xml:space="preserve">        土地资源调查</t>
  </si>
  <si>
    <t xml:space="preserve">        土地资源利用与保护</t>
  </si>
  <si>
    <t xml:space="preserve">        自然资源社会公益服务</t>
  </si>
  <si>
    <t xml:space="preserve">        自然资源行业业务管理</t>
  </si>
  <si>
    <t xml:space="preserve">        自然资源调查</t>
  </si>
  <si>
    <t xml:space="preserve">        国土整治</t>
  </si>
  <si>
    <t xml:space="preserve">        土地资源储备支出</t>
  </si>
  <si>
    <t xml:space="preserve">        地质矿产资源与环境调查</t>
  </si>
  <si>
    <t xml:space="preserve">        地质矿产资源利用与保护</t>
  </si>
  <si>
    <t xml:space="preserve">        地质转产项目财政贴息</t>
  </si>
  <si>
    <t xml:space="preserve">        国外风险勘查</t>
  </si>
  <si>
    <t xml:space="preserve">        地质勘查基金（周转金）支出</t>
  </si>
  <si>
    <t xml:space="preserve">        其他自然资源事务支出</t>
  </si>
  <si>
    <t xml:space="preserve">      海洋管理事务</t>
  </si>
  <si>
    <t xml:space="preserve">        海域使用管理</t>
  </si>
  <si>
    <t xml:space="preserve">        海洋环境保护与监测</t>
  </si>
  <si>
    <t xml:space="preserve">        海洋调查评价</t>
  </si>
  <si>
    <t xml:space="preserve">        海洋权益维护</t>
  </si>
  <si>
    <t xml:space="preserve">        海洋执法监察</t>
  </si>
  <si>
    <t xml:space="preserve">        海洋防灾减灾</t>
  </si>
  <si>
    <t xml:space="preserve">        海洋卫星</t>
  </si>
  <si>
    <t xml:space="preserve">        极地考察</t>
  </si>
  <si>
    <t xml:space="preserve">        海洋矿产资源勘探研究</t>
  </si>
  <si>
    <t xml:space="preserve">        海港航标维护</t>
  </si>
  <si>
    <t xml:space="preserve">        海水淡化</t>
  </si>
  <si>
    <t xml:space="preserve">        无居民海岛使用金支出</t>
  </si>
  <si>
    <t xml:space="preserve">        海岛和海域保护</t>
  </si>
  <si>
    <t xml:space="preserve">        其他海洋管理事务支出</t>
  </si>
  <si>
    <t xml:space="preserve">      测绘事务</t>
  </si>
  <si>
    <t xml:space="preserve">        基础测绘</t>
  </si>
  <si>
    <t xml:space="preserve">        航空摄影</t>
  </si>
  <si>
    <t xml:space="preserve">        测绘工程建设</t>
  </si>
  <si>
    <t xml:space="preserve">        其他测绘事务支出</t>
  </si>
  <si>
    <t xml:space="preserve">      气象事务</t>
  </si>
  <si>
    <t xml:space="preserve">        气象事业机构</t>
  </si>
  <si>
    <t xml:space="preserve">        气象探测</t>
  </si>
  <si>
    <t xml:space="preserve">        气象信息传输及管理</t>
  </si>
  <si>
    <t xml:space="preserve">        气象预报预测</t>
  </si>
  <si>
    <t xml:space="preserve">        气象服务</t>
  </si>
  <si>
    <t xml:space="preserve">        气象装备保障维护</t>
  </si>
  <si>
    <t xml:space="preserve">        气象基础设施建设与维修</t>
  </si>
  <si>
    <t xml:space="preserve">        气象卫星</t>
  </si>
  <si>
    <t xml:space="preserve">        气象法规与标准</t>
  </si>
  <si>
    <t xml:space="preserve">        气象资金审计稽查</t>
  </si>
  <si>
    <t xml:space="preserve">        其他气象事务支出</t>
  </si>
  <si>
    <t xml:space="preserve">      其他自然资源海洋气象等支出</t>
  </si>
  <si>
    <t xml:space="preserve">      保障性安居工程支出</t>
  </si>
  <si>
    <t xml:space="preserve">        廉租住房</t>
  </si>
  <si>
    <t xml:space="preserve">        沉陷区治理</t>
  </si>
  <si>
    <t xml:space="preserve">        棚户区改造</t>
  </si>
  <si>
    <t xml:space="preserve">        少数民族地区游牧民定居工程</t>
  </si>
  <si>
    <t xml:space="preserve">        农村危房改造</t>
  </si>
  <si>
    <t xml:space="preserve">        公共租赁住房</t>
  </si>
  <si>
    <t xml:space="preserve">        保障性住房租金补贴</t>
  </si>
  <si>
    <t xml:space="preserve">        其他保障性安居工程支出</t>
  </si>
  <si>
    <t xml:space="preserve">      住房改革支出</t>
  </si>
  <si>
    <t xml:space="preserve">        住房公积金</t>
  </si>
  <si>
    <t xml:space="preserve">        提租补贴</t>
  </si>
  <si>
    <t xml:space="preserve">        购房补贴</t>
  </si>
  <si>
    <t xml:space="preserve">      城乡社区住宅</t>
  </si>
  <si>
    <t xml:space="preserve">        公有住房建设和维修改造支出</t>
  </si>
  <si>
    <t xml:space="preserve">        住房公积金管理</t>
  </si>
  <si>
    <t xml:space="preserve">        其他城乡社区住宅支出</t>
  </si>
  <si>
    <t xml:space="preserve">      粮油事务</t>
  </si>
  <si>
    <t xml:space="preserve">        粮食财务与审计支出</t>
  </si>
  <si>
    <t xml:space="preserve">        粮食信息统计</t>
  </si>
  <si>
    <t xml:space="preserve">        粮食专项业务活动</t>
  </si>
  <si>
    <t xml:space="preserve">        国家粮油差价补贴</t>
  </si>
  <si>
    <t xml:space="preserve">        粮食财务挂账利息补贴</t>
  </si>
  <si>
    <t xml:space="preserve">        粮食财务挂账消化款</t>
  </si>
  <si>
    <t xml:space="preserve">        处理陈化粮补贴</t>
  </si>
  <si>
    <t xml:space="preserve">        粮食风险基金</t>
  </si>
  <si>
    <t xml:space="preserve">        粮油市场调控专项资金</t>
  </si>
  <si>
    <t xml:space="preserve">        其他粮油事务支出</t>
  </si>
  <si>
    <t xml:space="preserve">      物资事务</t>
  </si>
  <si>
    <t xml:space="preserve">        铁路专用线</t>
  </si>
  <si>
    <t xml:space="preserve">        护库武警和民兵支出</t>
  </si>
  <si>
    <t xml:space="preserve">        物资保管与保养</t>
  </si>
  <si>
    <t xml:space="preserve">        专项贷款利息</t>
  </si>
  <si>
    <t xml:space="preserve">        物资转移</t>
  </si>
  <si>
    <t xml:space="preserve">        物资轮换</t>
  </si>
  <si>
    <t xml:space="preserve">        仓库建设</t>
  </si>
  <si>
    <t xml:space="preserve">        仓库安防</t>
  </si>
  <si>
    <t xml:space="preserve">        其他物资事务支出</t>
  </si>
  <si>
    <t xml:space="preserve">      能源储备</t>
  </si>
  <si>
    <t xml:space="preserve">        石油储备</t>
  </si>
  <si>
    <t xml:space="preserve">        天然铀能源储备</t>
  </si>
  <si>
    <t xml:space="preserve">        煤炭储备</t>
  </si>
  <si>
    <t xml:space="preserve">        其他能源储备支出</t>
  </si>
  <si>
    <t xml:space="preserve">      粮油储备</t>
  </si>
  <si>
    <t xml:space="preserve">        储备粮油补贴</t>
  </si>
  <si>
    <t xml:space="preserve">        储备粮油差价补贴</t>
  </si>
  <si>
    <t xml:space="preserve">        储备粮（油）库建设</t>
  </si>
  <si>
    <t xml:space="preserve">        最低收购价政策支出</t>
  </si>
  <si>
    <t xml:space="preserve">        其他粮油储备支出</t>
  </si>
  <si>
    <t xml:space="preserve">      重要商品储备</t>
  </si>
  <si>
    <t xml:space="preserve">        棉花储备</t>
  </si>
  <si>
    <t xml:space="preserve">        食糖储备</t>
  </si>
  <si>
    <t xml:space="preserve">        肉类储备</t>
  </si>
  <si>
    <t xml:space="preserve">        化肥储备</t>
  </si>
  <si>
    <t xml:space="preserve">        农药储备</t>
  </si>
  <si>
    <t xml:space="preserve">        边销茶储备</t>
  </si>
  <si>
    <t xml:space="preserve">        羊毛储备</t>
  </si>
  <si>
    <t xml:space="preserve">        医药储备</t>
  </si>
  <si>
    <t xml:space="preserve">        食盐储备</t>
  </si>
  <si>
    <t xml:space="preserve">        战略物资储备</t>
  </si>
  <si>
    <t xml:space="preserve">        其他重要商品储备支出</t>
  </si>
  <si>
    <t>二十一、灾害防治及应急管理支出</t>
  </si>
  <si>
    <t xml:space="preserve">     应急管理事务</t>
  </si>
  <si>
    <t xml:space="preserve">       行政运行</t>
  </si>
  <si>
    <t xml:space="preserve">       一般行政管理事务</t>
  </si>
  <si>
    <t xml:space="preserve">       机关服务</t>
  </si>
  <si>
    <t xml:space="preserve">       灾害风险防治</t>
  </si>
  <si>
    <t xml:space="preserve">       国务院安委会专项</t>
  </si>
  <si>
    <t xml:space="preserve">       安全监管</t>
  </si>
  <si>
    <t xml:space="preserve">       安全生产基础</t>
  </si>
  <si>
    <t xml:space="preserve">       应急救援</t>
  </si>
  <si>
    <t xml:space="preserve">       应急管理</t>
  </si>
  <si>
    <t xml:space="preserve">       事业运行</t>
  </si>
  <si>
    <t xml:space="preserve">       其他应急管理支出</t>
  </si>
  <si>
    <t xml:space="preserve">     消防事务</t>
  </si>
  <si>
    <t xml:space="preserve">       一般行政管理实务</t>
  </si>
  <si>
    <t xml:space="preserve">       消防应急救援</t>
  </si>
  <si>
    <t xml:space="preserve">       其他消防事务支出</t>
  </si>
  <si>
    <t xml:space="preserve">     森林消防事务</t>
  </si>
  <si>
    <t xml:space="preserve">       森林消防应急救援</t>
  </si>
  <si>
    <t xml:space="preserve">       其他森林消防事务支出</t>
  </si>
  <si>
    <t xml:space="preserve">     煤矿安全</t>
  </si>
  <si>
    <t xml:space="preserve">       煤矿安全监察事务</t>
  </si>
  <si>
    <t xml:space="preserve">       煤矿应急救援事务</t>
  </si>
  <si>
    <t xml:space="preserve">       其他煤矿安全支出</t>
  </si>
  <si>
    <t xml:space="preserve">     地震事务</t>
  </si>
  <si>
    <t xml:space="preserve">       地震监测</t>
  </si>
  <si>
    <t xml:space="preserve">       地震预测预报</t>
  </si>
  <si>
    <t xml:space="preserve">       地震灾害预防</t>
  </si>
  <si>
    <t xml:space="preserve">       地震应急救援</t>
  </si>
  <si>
    <t xml:space="preserve">       地震环境探察</t>
  </si>
  <si>
    <t xml:space="preserve">       防震减灾信息管理</t>
  </si>
  <si>
    <t xml:space="preserve">       防震减灾基础管理</t>
  </si>
  <si>
    <t xml:space="preserve">       地震事业机构</t>
  </si>
  <si>
    <t xml:space="preserve">       其他地震事务支出</t>
  </si>
  <si>
    <t xml:space="preserve">     自然灾害防治</t>
  </si>
  <si>
    <t xml:space="preserve">       地质灾害防治</t>
  </si>
  <si>
    <t xml:space="preserve">       森林草原防灾减灾</t>
  </si>
  <si>
    <t xml:space="preserve">       其他自然灾害防治支出</t>
  </si>
  <si>
    <t xml:space="preserve">     自然灾害救灾及恢复重建支出</t>
  </si>
  <si>
    <t xml:space="preserve">       中央自然灾害生活补助</t>
  </si>
  <si>
    <t xml:space="preserve">       地方自然灾害生活补助</t>
  </si>
  <si>
    <t xml:space="preserve">       自然灾害救灾补助</t>
  </si>
  <si>
    <t xml:space="preserve">       自然灾害灾后重建补助</t>
  </si>
  <si>
    <t xml:space="preserve">       其他自然灾害生活救助支出</t>
  </si>
  <si>
    <t xml:space="preserve">     其他灾害防治及应急管理支出</t>
  </si>
  <si>
    <t>二十二、预备费</t>
  </si>
  <si>
    <t>二十三、债务还本支出</t>
  </si>
  <si>
    <t xml:space="preserve">      地方政府一般债务还本支出</t>
  </si>
  <si>
    <t xml:space="preserve">        地方政府一般债券还本支出</t>
  </si>
  <si>
    <t xml:space="preserve">        地方政府向外国政府借款还本支出</t>
  </si>
  <si>
    <t xml:space="preserve">        地方政府向国际组织借款还本支出</t>
  </si>
  <si>
    <t xml:space="preserve">        地方政府其他一般债务还本支出</t>
  </si>
  <si>
    <t>二十四、债务付息支出</t>
  </si>
  <si>
    <t xml:space="preserve">      地方政府一般债务付息支出</t>
  </si>
  <si>
    <t xml:space="preserve">        地方政府一般债券付息支出</t>
  </si>
  <si>
    <t xml:space="preserve">        地方政府向外国政府借款付息支出</t>
  </si>
  <si>
    <t xml:space="preserve">        地方政府向国际组织借款付息支出</t>
  </si>
  <si>
    <t xml:space="preserve">        地方政府其他一般债务付息支出</t>
  </si>
  <si>
    <t>二十五、债务发行费用支出</t>
  </si>
  <si>
    <t xml:space="preserve">      地方政府一般债务发行费用支出</t>
  </si>
  <si>
    <t>二十六、其他支出</t>
  </si>
  <si>
    <t xml:space="preserve">        年初预留</t>
  </si>
  <si>
    <t xml:space="preserve">        其他支出</t>
  </si>
  <si>
    <t>表19</t>
  </si>
  <si>
    <t>（按功能分类科目的基本支出和项目支出）</t>
  </si>
  <si>
    <t>项         目</t>
  </si>
  <si>
    <r>
      <rPr>
        <sz val="14"/>
        <rFont val="黑体"/>
        <charset val="134"/>
      </rPr>
      <t>预 算</t>
    </r>
    <r>
      <rPr>
        <sz val="14"/>
        <rFont val="黑体"/>
        <charset val="134"/>
      </rPr>
      <t xml:space="preserve"> </t>
    </r>
    <r>
      <rPr>
        <sz val="14"/>
        <rFont val="黑体"/>
        <charset val="134"/>
      </rPr>
      <t>数</t>
    </r>
  </si>
  <si>
    <t>基本支出</t>
  </si>
  <si>
    <t>项目支出</t>
  </si>
  <si>
    <t>表20</t>
  </si>
  <si>
    <t xml:space="preserve">2019年镇级一般公共预算本级基本支出预算表 </t>
  </si>
  <si>
    <t>（按经济分类科目）</t>
  </si>
  <si>
    <t xml:space="preserve">           支       出</t>
  </si>
  <si>
    <t>本级基本支出合计</t>
  </si>
  <si>
    <t>一、工资福利支出</t>
  </si>
  <si>
    <t>工资津补贴</t>
  </si>
  <si>
    <t>社会保障缴费</t>
  </si>
  <si>
    <t>住房公积金</t>
  </si>
  <si>
    <t>其他工资福利支出</t>
  </si>
  <si>
    <t>二、商品和服务支出</t>
  </si>
  <si>
    <t>日常办公费</t>
  </si>
  <si>
    <t>会议费</t>
  </si>
  <si>
    <t>培训费</t>
  </si>
  <si>
    <t>专用材料费</t>
  </si>
  <si>
    <t>委托业务费</t>
  </si>
  <si>
    <t>公务接待费</t>
  </si>
  <si>
    <t>因公出国（境）费用</t>
  </si>
  <si>
    <t>公务用车运行维护费</t>
  </si>
  <si>
    <t>维修费</t>
  </si>
  <si>
    <t>其他商品和服务支出</t>
  </si>
  <si>
    <t xml:space="preserve">  </t>
  </si>
  <si>
    <t>三、对个人和家庭的补助</t>
  </si>
  <si>
    <t>社会福利和救助</t>
  </si>
  <si>
    <t>助学金</t>
  </si>
  <si>
    <t>个人农业生产补贴</t>
  </si>
  <si>
    <t>离退休费</t>
  </si>
  <si>
    <t>其他对个人和家庭补助</t>
  </si>
  <si>
    <t>表21</t>
  </si>
  <si>
    <t xml:space="preserve">2019年镇级一般公共预算转移性收支预算表 </t>
  </si>
  <si>
    <t xml:space="preserve">       民族地区转移支付</t>
  </si>
  <si>
    <t xml:space="preserve">       革命老区转移支付</t>
  </si>
  <si>
    <t xml:space="preserve">       财政扶贫资金</t>
  </si>
  <si>
    <t xml:space="preserve">       农村综合改革转移支付</t>
  </si>
  <si>
    <t xml:space="preserve">       重点生态功能区转移支付 </t>
  </si>
  <si>
    <t xml:space="preserve">       科技</t>
  </si>
  <si>
    <t>表22</t>
  </si>
  <si>
    <t xml:space="preserve">2019年镇级一般公共预算转移支付支出预算表 </t>
  </si>
  <si>
    <t>表23</t>
  </si>
  <si>
    <r>
      <rPr>
        <sz val="11"/>
        <color theme="1"/>
        <rFont val="宋体"/>
        <charset val="134"/>
        <scheme val="minor"/>
      </rPr>
      <t>1</t>
    </r>
    <r>
      <rPr>
        <sz val="9"/>
        <color theme="1"/>
        <rFont val="方正仿宋_GBK"/>
        <charset val="134"/>
      </rPr>
      <t>、增值税和消费税税收返还</t>
    </r>
    <r>
      <rPr>
        <sz val="9"/>
        <color theme="1"/>
        <rFont val="Times New Roman"/>
        <charset val="134"/>
      </rPr>
      <t xml:space="preserve"> </t>
    </r>
  </si>
  <si>
    <r>
      <rPr>
        <sz val="11"/>
        <color theme="1"/>
        <rFont val="宋体"/>
        <charset val="134"/>
        <scheme val="minor"/>
      </rPr>
      <t>2</t>
    </r>
    <r>
      <rPr>
        <sz val="9"/>
        <color theme="1"/>
        <rFont val="方正仿宋_GBK"/>
        <charset val="134"/>
      </rPr>
      <t>、体制补助</t>
    </r>
  </si>
  <si>
    <r>
      <rPr>
        <sz val="11"/>
        <color theme="1"/>
        <rFont val="宋体"/>
        <charset val="134"/>
        <scheme val="minor"/>
      </rPr>
      <t>3</t>
    </r>
    <r>
      <rPr>
        <sz val="9"/>
        <color theme="1"/>
        <rFont val="方正仿宋_GBK"/>
        <charset val="134"/>
      </rPr>
      <t>、其他一般性转移支付</t>
    </r>
  </si>
  <si>
    <t>表24</t>
  </si>
  <si>
    <t xml:space="preserve">2019年镇级政府性基金预算收支预算表 </t>
  </si>
  <si>
    <t>一、城市公用事业附加收入</t>
  </si>
  <si>
    <t>一、文化旅游体育与传媒支出</t>
  </si>
  <si>
    <t>二、国有土地收益基金收入</t>
  </si>
  <si>
    <t>三、农业土地开发资金收入</t>
  </si>
  <si>
    <t>三、节能环保支出</t>
  </si>
  <si>
    <t>四、国有土地使用权出让收入</t>
  </si>
  <si>
    <t>四、城乡社区支出</t>
  </si>
  <si>
    <t>五、大中型水库库区基金收入</t>
  </si>
  <si>
    <t>五、农林水支出</t>
  </si>
  <si>
    <t>六、彩票公益金收入</t>
  </si>
  <si>
    <t>六、交通运输支出</t>
  </si>
  <si>
    <t>七、小型水库移民扶助基金收入</t>
  </si>
  <si>
    <t>七、资源勘探信息等支出</t>
  </si>
  <si>
    <t>八、污水处理费收入</t>
  </si>
  <si>
    <t>八、其他支出</t>
  </si>
  <si>
    <t>九、彩票发行机构和彩票销售机构的业务费用</t>
  </si>
  <si>
    <t>九、债务付息支出</t>
  </si>
  <si>
    <t>十、农网还贷资金收入</t>
  </si>
  <si>
    <t>十、债务发行费用支出</t>
  </si>
  <si>
    <t>十一、国家电影事业发展专项资金</t>
  </si>
  <si>
    <t>十六、其他政府性基金收入</t>
  </si>
  <si>
    <t>一、地方政府债券收入</t>
  </si>
  <si>
    <t>一、地方政府债务还本支出</t>
  </si>
  <si>
    <t>表25</t>
  </si>
  <si>
    <t xml:space="preserve">2019年镇级政府性基金预算本级支出预算表 </t>
  </si>
  <si>
    <t xml:space="preserve">   国家电影事业发展专项资金安排的支出</t>
  </si>
  <si>
    <t xml:space="preserve">   旅游发展基金支出</t>
  </si>
  <si>
    <t xml:space="preserve">   国家电影事业发展专项资金对应专项债务收入安排的支出</t>
  </si>
  <si>
    <t xml:space="preserve">    大中型水库移民后期扶持基金支出</t>
  </si>
  <si>
    <t xml:space="preserve">    小型水库移民扶助基金安排的支出</t>
  </si>
  <si>
    <t xml:space="preserve">    小型水库移民扶助基金对应专项债务收入安排的支出</t>
  </si>
  <si>
    <t xml:space="preserve">    可再生能源电价附加收入安排的支出</t>
  </si>
  <si>
    <t xml:space="preserve">    废弃电器电子产品处理基金支出</t>
  </si>
  <si>
    <t xml:space="preserve">    农业土地开发资金安排的支出</t>
  </si>
  <si>
    <t xml:space="preserve">    城市基础设施配套费安排的支出</t>
  </si>
  <si>
    <t xml:space="preserve">    污水处理费收入安排的支出</t>
  </si>
  <si>
    <t xml:space="preserve">    土地储备专项债券收入安排的支出</t>
  </si>
  <si>
    <t xml:space="preserve">    棚户区改造专项债券收入安排的支出</t>
  </si>
  <si>
    <t xml:space="preserve">    城市基础设施配套费对应专项债务收入安排的支出</t>
  </si>
  <si>
    <t xml:space="preserve">    污水处理费对应专项债务收入安排的支出</t>
  </si>
  <si>
    <t xml:space="preserve">    大中型水库库区基金安排的支出</t>
  </si>
  <si>
    <t xml:space="preserve">    国家重大水利工程建设基金安排的支出</t>
  </si>
  <si>
    <t xml:space="preserve">    大中型水库库区基金对应专项债务收入安排的支出</t>
  </si>
  <si>
    <t xml:space="preserve">    国家重大水利工程建设基金对应专项债务收入安排的支出</t>
  </si>
  <si>
    <t xml:space="preserve">    海南省高等级公路车辆通行附加费安排的支出</t>
  </si>
  <si>
    <t xml:space="preserve">    车辆通行费安排的支出</t>
  </si>
  <si>
    <t xml:space="preserve">    港口建设费安排的支出</t>
  </si>
  <si>
    <t xml:space="preserve">    海南省高等级公路车辆通行附加费对应专项债务收入安排的支出</t>
  </si>
  <si>
    <t xml:space="preserve">    政府收费公路专项债券收入安排的支出</t>
  </si>
  <si>
    <t xml:space="preserve">    车辆通行费对应专项债务收入安排的支出</t>
  </si>
  <si>
    <t xml:space="preserve">    港口建设费对应专项债务收入安排的支出</t>
  </si>
  <si>
    <t>九、其他支出</t>
  </si>
  <si>
    <t xml:space="preserve">    彩票公益金安排的支出</t>
  </si>
  <si>
    <t>十、债务付息支出</t>
  </si>
  <si>
    <t>十一、债务发行费用支出</t>
  </si>
  <si>
    <t>表26</t>
  </si>
  <si>
    <t xml:space="preserve">2019年镇级政府性基金预算转移性收支预算表 </t>
  </si>
  <si>
    <t>表27</t>
  </si>
  <si>
    <t xml:space="preserve">2019年镇级国有资本经营预算收支预算表 </t>
  </si>
  <si>
    <t xml:space="preserve">  国有企业棚户区改造</t>
  </si>
  <si>
    <t xml:space="preserve"> “三供一业”移交补助支出</t>
  </si>
  <si>
    <t>四、清算收入</t>
  </si>
  <si>
    <t xml:space="preserve">  其他历史遗留及改革成本支出</t>
  </si>
  <si>
    <t>五、其他国有资本经营预算收入</t>
  </si>
  <si>
    <t xml:space="preserve">  支持科技进步支出</t>
  </si>
  <si>
    <t xml:space="preserve">  其他国有资本金注入</t>
  </si>
  <si>
    <t xml:space="preserve">  国有企业政策性补贴</t>
  </si>
  <si>
    <t xml:space="preserve">  资本性支出</t>
  </si>
  <si>
    <t xml:space="preserve">  其他国有资本经营预算支出  </t>
  </si>
  <si>
    <t>国有资本经营预算转移支付收入</t>
  </si>
  <si>
    <t>调出资金</t>
  </si>
  <si>
    <t>上年结转</t>
  </si>
  <si>
    <t>结转下年</t>
  </si>
  <si>
    <t>表28</t>
  </si>
  <si>
    <t xml:space="preserve">2019年全镇社会保险基金预算收支预算表 </t>
  </si>
  <si>
    <t>表29</t>
  </si>
  <si>
    <r>
      <rPr>
        <b/>
        <sz val="22"/>
        <color theme="1"/>
        <rFont val="Times New Roman"/>
        <charset val="134"/>
      </rPr>
      <t>2019</t>
    </r>
    <r>
      <rPr>
        <b/>
        <sz val="22"/>
        <color theme="1"/>
        <rFont val="方正仿宋_GBK"/>
        <charset val="134"/>
      </rPr>
      <t>年南岸区广阳镇“三公”经费预算汇总表</t>
    </r>
  </si>
  <si>
    <t>合计</t>
  </si>
  <si>
    <t>一、因公出国（境）费用</t>
  </si>
  <si>
    <t>二、公务接待费</t>
  </si>
  <si>
    <t>三、公务用车购置及运行费</t>
  </si>
  <si>
    <t>其中：公务用车运行维护费</t>
  </si>
  <si>
    <t>公务用车购置</t>
  </si>
</sst>
</file>

<file path=xl/styles.xml><?xml version="1.0" encoding="utf-8"?>
<styleSheet xmlns="http://schemas.openxmlformats.org/spreadsheetml/2006/main">
  <numFmts count="18">
    <numFmt numFmtId="41" formatCode="_ * #,##0_ ;_ * \-#,##0_ ;_ * &quot;-&quot;_ ;_ @_ "/>
    <numFmt numFmtId="176" formatCode="0.00_ "/>
    <numFmt numFmtId="177" formatCode="0_);[Red]\(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0;[Red]0"/>
    <numFmt numFmtId="179" formatCode="0_ "/>
    <numFmt numFmtId="180" formatCode="#,##0_);[Red]\(#,##0\)"/>
    <numFmt numFmtId="181" formatCode="#,##0.0_ "/>
    <numFmt numFmtId="182" formatCode="________@"/>
    <numFmt numFmtId="183" formatCode="0.00_);[Red]\(0.00\)"/>
    <numFmt numFmtId="184" formatCode="#,##0_ "/>
    <numFmt numFmtId="185" formatCode="0.0_);[Red]\(0.0\)"/>
    <numFmt numFmtId="186" formatCode="General;General;&quot;-&quot;"/>
    <numFmt numFmtId="187" formatCode="0.0%"/>
    <numFmt numFmtId="188" formatCode="0.0_ "/>
    <numFmt numFmtId="189" formatCode="#,##0.0"/>
  </numFmts>
  <fonts count="96">
    <font>
      <sz val="11"/>
      <color theme="1"/>
      <name val="宋体"/>
      <charset val="134"/>
      <scheme val="minor"/>
    </font>
    <font>
      <b/>
      <sz val="22"/>
      <color theme="1"/>
      <name val="Times New Roman"/>
      <charset val="134"/>
    </font>
    <font>
      <sz val="16"/>
      <color theme="1"/>
      <name val="方正仿宋_GBK"/>
      <charset val="134"/>
    </font>
    <font>
      <sz val="16"/>
      <color theme="1"/>
      <name val="Times New Roman"/>
      <charset val="134"/>
    </font>
    <font>
      <sz val="12"/>
      <name val="仿宋_GB2312"/>
      <charset val="134"/>
    </font>
    <font>
      <sz val="14"/>
      <color theme="1"/>
      <name val="方正黑体_GBK"/>
      <charset val="134"/>
    </font>
    <font>
      <sz val="18"/>
      <color theme="1"/>
      <name val="方正小标宋_GBK"/>
      <charset val="134"/>
    </font>
    <font>
      <sz val="14"/>
      <name val="黑体"/>
      <charset val="134"/>
    </font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仿宋_GB2312"/>
      <charset val="134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sz val="1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2"/>
      <color theme="1"/>
      <name val="仿宋_GB2312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3"/>
      <color theme="1"/>
      <name val="黑体"/>
      <charset val="134"/>
    </font>
    <font>
      <sz val="10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0"/>
      <name val="Arial"/>
      <charset val="134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8"/>
      <color indexed="8"/>
      <name val="方正黑体_GBK"/>
      <charset val="134"/>
    </font>
    <font>
      <sz val="10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  <scheme val="minor"/>
    </font>
    <font>
      <sz val="12"/>
      <name val="方正仿宋_GBK"/>
      <charset val="134"/>
    </font>
    <font>
      <sz val="14"/>
      <color theme="1"/>
      <name val="宋体"/>
      <charset val="134"/>
      <scheme val="minor"/>
    </font>
    <font>
      <sz val="19"/>
      <name val="方正小标宋_GBK"/>
      <charset val="134"/>
    </font>
    <font>
      <b/>
      <sz val="14"/>
      <name val="黑体"/>
      <charset val="134"/>
    </font>
    <font>
      <sz val="12"/>
      <name val="方正黑体_GBK"/>
      <charset val="134"/>
    </font>
    <font>
      <sz val="10"/>
      <name val="方正仿宋_GBK"/>
      <charset val="134"/>
    </font>
    <font>
      <sz val="18"/>
      <name val="方正小标宋_GBK"/>
      <charset val="134"/>
    </font>
    <font>
      <sz val="11"/>
      <name val="方正楷体_GBK"/>
      <charset val="134"/>
    </font>
    <font>
      <b/>
      <sz val="10"/>
      <color indexed="8"/>
      <name val="宋体"/>
      <charset val="134"/>
      <scheme val="minor"/>
    </font>
    <font>
      <b/>
      <sz val="9"/>
      <color indexed="8"/>
      <name val="宋体"/>
      <charset val="134"/>
      <scheme val="minor"/>
    </font>
    <font>
      <b/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sz val="12"/>
      <name val="方正楷体_GBK"/>
      <charset val="134"/>
    </font>
    <font>
      <sz val="8"/>
      <name val="方正黑体_GBK"/>
      <charset val="134"/>
    </font>
    <font>
      <sz val="8"/>
      <name val="黑体"/>
      <charset val="134"/>
    </font>
    <font>
      <sz val="10"/>
      <color indexed="8"/>
      <name val="黑体"/>
      <charset val="134"/>
    </font>
    <font>
      <sz val="1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b/>
      <sz val="12"/>
      <name val="仿宋_GB2312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ajor"/>
    </font>
    <font>
      <sz val="10"/>
      <color theme="1"/>
      <name val="宋体"/>
      <charset val="134"/>
      <scheme val="major"/>
    </font>
    <font>
      <sz val="19"/>
      <color theme="1"/>
      <name val="方正小标宋_GBK"/>
      <charset val="134"/>
    </font>
    <font>
      <sz val="18"/>
      <color theme="1"/>
      <name val="方正黑体_GBK"/>
      <charset val="134"/>
    </font>
    <font>
      <sz val="12"/>
      <name val="方正细黑一简体"/>
      <charset val="134"/>
    </font>
    <font>
      <sz val="13"/>
      <name val="宋体"/>
      <charset val="134"/>
      <scheme val="minor"/>
    </font>
    <font>
      <sz val="14"/>
      <name val="方正仿宋_GBK"/>
      <charset val="134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22"/>
      <color theme="1"/>
      <name val="方正仿宋_GBK"/>
      <charset val="134"/>
    </font>
    <font>
      <sz val="9"/>
      <color theme="1"/>
      <name val="方正仿宋_GBK"/>
      <charset val="134"/>
    </font>
    <font>
      <sz val="9"/>
      <color theme="1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90">
    <xf numFmtId="0" fontId="0" fillId="0" borderId="0">
      <alignment vertical="center"/>
    </xf>
    <xf numFmtId="42" fontId="74" fillId="0" borderId="0" applyFont="0" applyFill="0" applyBorder="0" applyAlignment="0" applyProtection="0">
      <alignment vertical="center"/>
    </xf>
    <xf numFmtId="0" fontId="75" fillId="5" borderId="0" applyNumberFormat="0" applyBorder="0" applyAlignment="0" applyProtection="0">
      <alignment vertical="center"/>
    </xf>
    <xf numFmtId="0" fontId="78" fillId="9" borderId="15" applyNumberFormat="0" applyAlignment="0" applyProtection="0">
      <alignment vertical="center"/>
    </xf>
    <xf numFmtId="44" fontId="74" fillId="0" borderId="0" applyFont="0" applyFill="0" applyBorder="0" applyAlignment="0" applyProtection="0">
      <alignment vertical="center"/>
    </xf>
    <xf numFmtId="0" fontId="30" fillId="0" borderId="0"/>
    <xf numFmtId="41" fontId="74" fillId="0" borderId="0" applyFont="0" applyFill="0" applyBorder="0" applyAlignment="0" applyProtection="0">
      <alignment vertical="center"/>
    </xf>
    <xf numFmtId="0" fontId="75" fillId="10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43" fontId="74" fillId="0" borderId="0" applyFont="0" applyFill="0" applyBorder="0" applyAlignment="0" applyProtection="0">
      <alignment vertical="center"/>
    </xf>
    <xf numFmtId="0" fontId="76" fillId="14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0" fontId="30" fillId="0" borderId="0">
      <alignment vertical="center"/>
    </xf>
    <xf numFmtId="0" fontId="74" fillId="17" borderId="20" applyNumberFormat="0" applyFont="0" applyAlignment="0" applyProtection="0">
      <alignment vertical="center"/>
    </xf>
    <xf numFmtId="0" fontId="76" fillId="8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1" fillId="0" borderId="0">
      <alignment vertical="center"/>
    </xf>
    <xf numFmtId="0" fontId="84" fillId="0" borderId="0" applyNumberFormat="0" applyFill="0" applyBorder="0" applyAlignment="0" applyProtection="0">
      <alignment vertical="center"/>
    </xf>
    <xf numFmtId="0" fontId="86" fillId="0" borderId="18" applyNumberFormat="0" applyFill="0" applyAlignment="0" applyProtection="0">
      <alignment vertical="center"/>
    </xf>
    <xf numFmtId="0" fontId="83" fillId="0" borderId="18" applyNumberFormat="0" applyFill="0" applyAlignment="0" applyProtection="0">
      <alignment vertical="center"/>
    </xf>
    <xf numFmtId="0" fontId="76" fillId="20" borderId="0" applyNumberFormat="0" applyBorder="0" applyAlignment="0" applyProtection="0">
      <alignment vertical="center"/>
    </xf>
    <xf numFmtId="0" fontId="90" fillId="0" borderId="21" applyNumberFormat="0" applyFill="0" applyAlignment="0" applyProtection="0">
      <alignment vertical="center"/>
    </xf>
    <xf numFmtId="0" fontId="76" fillId="19" borderId="0" applyNumberFormat="0" applyBorder="0" applyAlignment="0" applyProtection="0">
      <alignment vertical="center"/>
    </xf>
    <xf numFmtId="0" fontId="88" fillId="16" borderId="19" applyNumberFormat="0" applyAlignment="0" applyProtection="0">
      <alignment vertical="center"/>
    </xf>
    <xf numFmtId="0" fontId="89" fillId="16" borderId="15" applyNumberFormat="0" applyAlignment="0" applyProtection="0">
      <alignment vertical="center"/>
    </xf>
    <xf numFmtId="0" fontId="72" fillId="4" borderId="14" applyNumberFormat="0" applyAlignment="0" applyProtection="0">
      <alignment vertical="center"/>
    </xf>
    <xf numFmtId="0" fontId="75" fillId="22" borderId="0" applyNumberFormat="0" applyBorder="0" applyAlignment="0" applyProtection="0">
      <alignment vertical="center"/>
    </xf>
    <xf numFmtId="0" fontId="76" fillId="24" borderId="0" applyNumberFormat="0" applyBorder="0" applyAlignment="0" applyProtection="0">
      <alignment vertical="center"/>
    </xf>
    <xf numFmtId="0" fontId="82" fillId="0" borderId="17" applyNumberFormat="0" applyFill="0" applyAlignment="0" applyProtection="0">
      <alignment vertical="center"/>
    </xf>
    <xf numFmtId="0" fontId="79" fillId="0" borderId="16" applyNumberFormat="0" applyFill="0" applyAlignment="0" applyProtection="0">
      <alignment vertical="center"/>
    </xf>
    <xf numFmtId="0" fontId="87" fillId="15" borderId="0" applyNumberFormat="0" applyBorder="0" applyAlignment="0" applyProtection="0">
      <alignment vertical="center"/>
    </xf>
    <xf numFmtId="0" fontId="92" fillId="25" borderId="0" applyNumberFormat="0" applyBorder="0" applyAlignment="0" applyProtection="0">
      <alignment vertical="center"/>
    </xf>
    <xf numFmtId="0" fontId="75" fillId="7" borderId="0" applyNumberFormat="0" applyBorder="0" applyAlignment="0" applyProtection="0">
      <alignment vertical="center"/>
    </xf>
    <xf numFmtId="0" fontId="76" fillId="30" borderId="0" applyNumberFormat="0" applyBorder="0" applyAlignment="0" applyProtection="0">
      <alignment vertical="center"/>
    </xf>
    <xf numFmtId="0" fontId="30" fillId="0" borderId="0">
      <alignment vertical="center"/>
    </xf>
    <xf numFmtId="0" fontId="75" fillId="29" borderId="0" applyNumberFormat="0" applyBorder="0" applyAlignment="0" applyProtection="0">
      <alignment vertical="center"/>
    </xf>
    <xf numFmtId="0" fontId="75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75" fillId="28" borderId="0" applyNumberFormat="0" applyBorder="0" applyAlignment="0" applyProtection="0">
      <alignment vertical="center"/>
    </xf>
    <xf numFmtId="0" fontId="75" fillId="31" borderId="0" applyNumberFormat="0" applyBorder="0" applyAlignment="0" applyProtection="0">
      <alignment vertical="center"/>
    </xf>
    <xf numFmtId="41" fontId="30" fillId="0" borderId="0" applyFont="0" applyFill="0" applyBorder="0" applyAlignment="0" applyProtection="0"/>
    <xf numFmtId="0" fontId="76" fillId="6" borderId="0" applyNumberFormat="0" applyBorder="0" applyAlignment="0" applyProtection="0">
      <alignment vertical="center"/>
    </xf>
    <xf numFmtId="0" fontId="30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76" fillId="27" borderId="0" applyNumberFormat="0" applyBorder="0" applyAlignment="0" applyProtection="0">
      <alignment vertical="center"/>
    </xf>
    <xf numFmtId="0" fontId="75" fillId="13" borderId="0" applyNumberFormat="0" applyBorder="0" applyAlignment="0" applyProtection="0">
      <alignment vertical="center"/>
    </xf>
    <xf numFmtId="0" fontId="75" fillId="23" borderId="0" applyNumberFormat="0" applyBorder="0" applyAlignment="0" applyProtection="0">
      <alignment vertical="center"/>
    </xf>
    <xf numFmtId="41" fontId="30" fillId="0" borderId="0" applyFont="0" applyFill="0" applyBorder="0" applyAlignment="0" applyProtection="0"/>
    <xf numFmtId="0" fontId="76" fillId="26" borderId="0" applyNumberFormat="0" applyBorder="0" applyAlignment="0" applyProtection="0">
      <alignment vertical="center"/>
    </xf>
    <xf numFmtId="0" fontId="8" fillId="0" borderId="0">
      <alignment vertical="center"/>
    </xf>
    <xf numFmtId="0" fontId="75" fillId="18" borderId="0" applyNumberFormat="0" applyBorder="0" applyAlignment="0" applyProtection="0">
      <alignment vertical="center"/>
    </xf>
    <xf numFmtId="0" fontId="76" fillId="33" borderId="0" applyNumberFormat="0" applyBorder="0" applyAlignment="0" applyProtection="0">
      <alignment vertical="center"/>
    </xf>
    <xf numFmtId="41" fontId="30" fillId="0" borderId="0" applyFont="0" applyFill="0" applyBorder="0" applyAlignment="0" applyProtection="0"/>
    <xf numFmtId="0" fontId="76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75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76" fillId="3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8" fillId="0" borderId="0">
      <alignment vertical="center"/>
    </xf>
    <xf numFmtId="0" fontId="30" fillId="0" borderId="0"/>
    <xf numFmtId="0" fontId="30" fillId="0" borderId="0"/>
    <xf numFmtId="0" fontId="8" fillId="0" borderId="0">
      <alignment vertical="center"/>
    </xf>
    <xf numFmtId="0" fontId="8" fillId="0" borderId="0">
      <alignment vertical="center"/>
    </xf>
    <xf numFmtId="0" fontId="16" fillId="0" borderId="0"/>
    <xf numFmtId="0" fontId="32" fillId="0" borderId="0"/>
    <xf numFmtId="43" fontId="8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>
      <alignment vertical="center"/>
    </xf>
    <xf numFmtId="0" fontId="32" fillId="0" borderId="0"/>
  </cellStyleXfs>
  <cellXfs count="47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0" xfId="48" applyFont="1" applyFill="1" applyAlignment="1">
      <alignment vertical="center"/>
    </xf>
    <xf numFmtId="0" fontId="4" fillId="0" borderId="0" xfId="48" applyFont="1" applyFill="1">
      <alignment vertical="center"/>
    </xf>
    <xf numFmtId="0" fontId="5" fillId="0" borderId="0" xfId="65" applyFont="1" applyFill="1" applyAlignment="1">
      <alignment horizontal="left" vertical="center"/>
    </xf>
    <xf numFmtId="0" fontId="4" fillId="0" borderId="0" xfId="43" applyFont="1" applyFill="1" applyAlignment="1"/>
    <xf numFmtId="0" fontId="6" fillId="0" borderId="0" xfId="65" applyFont="1" applyFill="1" applyAlignment="1">
      <alignment horizontal="center" vertical="center"/>
    </xf>
    <xf numFmtId="0" fontId="7" fillId="0" borderId="0" xfId="61" applyFont="1" applyFill="1" applyBorder="1" applyAlignment="1">
      <alignment horizontal="center" vertical="center"/>
    </xf>
    <xf numFmtId="0" fontId="7" fillId="0" borderId="6" xfId="61" applyFont="1" applyFill="1" applyBorder="1" applyAlignment="1">
      <alignment vertical="center"/>
    </xf>
    <xf numFmtId="0" fontId="8" fillId="0" borderId="0" xfId="65" applyFill="1" applyBorder="1" applyAlignment="1">
      <alignment horizontal="right" vertical="center"/>
    </xf>
    <xf numFmtId="0" fontId="7" fillId="0" borderId="7" xfId="71" applyFont="1" applyFill="1" applyBorder="1" applyAlignment="1">
      <alignment horizontal="center" vertical="center"/>
    </xf>
    <xf numFmtId="177" fontId="7" fillId="0" borderId="7" xfId="71" applyNumberFormat="1" applyFont="1" applyFill="1" applyBorder="1" applyAlignment="1">
      <alignment horizontal="center" vertical="center"/>
    </xf>
    <xf numFmtId="0" fontId="9" fillId="0" borderId="7" xfId="71" applyFont="1" applyFill="1" applyBorder="1" applyAlignment="1">
      <alignment horizontal="center" vertical="center"/>
    </xf>
    <xf numFmtId="0" fontId="10" fillId="0" borderId="7" xfId="65" applyFont="1" applyFill="1" applyBorder="1">
      <alignment vertical="center"/>
    </xf>
    <xf numFmtId="0" fontId="9" fillId="0" borderId="7" xfId="61" applyFont="1" applyFill="1" applyBorder="1" applyAlignment="1">
      <alignment horizontal="left" vertical="center"/>
    </xf>
    <xf numFmtId="177" fontId="8" fillId="0" borderId="7" xfId="65" applyNumberFormat="1" applyFont="1" applyFill="1" applyBorder="1">
      <alignment vertical="center"/>
    </xf>
    <xf numFmtId="0" fontId="11" fillId="0" borderId="7" xfId="65" applyFont="1" applyFill="1" applyBorder="1">
      <alignment vertical="center"/>
    </xf>
    <xf numFmtId="177" fontId="8" fillId="0" borderId="7" xfId="65" applyNumberFormat="1" applyFont="1" applyFill="1" applyBorder="1" applyAlignment="1">
      <alignment horizontal="left" vertical="center" indent="1"/>
    </xf>
    <xf numFmtId="178" fontId="12" fillId="0" borderId="7" xfId="61" applyNumberFormat="1" applyFont="1" applyFill="1" applyBorder="1" applyAlignment="1">
      <alignment vertical="center"/>
    </xf>
    <xf numFmtId="0" fontId="8" fillId="0" borderId="7" xfId="65" applyFont="1" applyFill="1" applyBorder="1">
      <alignment vertical="center"/>
    </xf>
    <xf numFmtId="179" fontId="13" fillId="0" borderId="7" xfId="61" applyNumberFormat="1" applyFont="1" applyFill="1" applyBorder="1" applyAlignment="1">
      <alignment vertical="center"/>
    </xf>
    <xf numFmtId="0" fontId="4" fillId="0" borderId="7" xfId="48" applyFont="1" applyFill="1" applyBorder="1" applyAlignment="1">
      <alignment horizontal="center" vertical="center"/>
    </xf>
    <xf numFmtId="178" fontId="12" fillId="0" borderId="7" xfId="48" applyNumberFormat="1" applyFont="1" applyFill="1" applyBorder="1" applyAlignment="1">
      <alignment horizontal="center" vertical="center"/>
    </xf>
    <xf numFmtId="0" fontId="7" fillId="0" borderId="7" xfId="61" applyFont="1" applyFill="1" applyBorder="1" applyAlignment="1">
      <alignment horizontal="left" vertical="center"/>
    </xf>
    <xf numFmtId="0" fontId="8" fillId="0" borderId="0" xfId="72" applyFill="1" applyAlignment="1">
      <alignment horizontal="left" vertical="center" wrapText="1"/>
    </xf>
    <xf numFmtId="0" fontId="8" fillId="0" borderId="0" xfId="43" applyFill="1" applyAlignment="1"/>
    <xf numFmtId="177" fontId="8" fillId="0" borderId="0" xfId="43" applyNumberFormat="1" applyFill="1" applyAlignment="1">
      <alignment horizontal="center" vertical="center"/>
    </xf>
    <xf numFmtId="180" fontId="8" fillId="0" borderId="0" xfId="43" applyNumberFormat="1" applyFill="1" applyAlignment="1"/>
    <xf numFmtId="177" fontId="8" fillId="0" borderId="0" xfId="43" applyNumberFormat="1" applyFill="1" applyAlignment="1"/>
    <xf numFmtId="0" fontId="8" fillId="0" borderId="0" xfId="43" applyFill="1" applyBorder="1">
      <alignment vertical="center"/>
    </xf>
    <xf numFmtId="177" fontId="12" fillId="0" borderId="0" xfId="43" applyNumberFormat="1" applyFont="1" applyFill="1" applyAlignment="1">
      <alignment horizontal="center" vertical="center"/>
    </xf>
    <xf numFmtId="180" fontId="4" fillId="0" borderId="0" xfId="43" applyNumberFormat="1" applyFont="1" applyFill="1" applyAlignment="1"/>
    <xf numFmtId="0" fontId="8" fillId="0" borderId="0" xfId="43" applyFill="1" applyBorder="1" applyAlignment="1">
      <alignment horizontal="right" vertical="center"/>
    </xf>
    <xf numFmtId="179" fontId="14" fillId="0" borderId="7" xfId="0" applyNumberFormat="1" applyFont="1" applyFill="1" applyBorder="1" applyAlignment="1" applyProtection="1">
      <alignment vertical="center"/>
    </xf>
    <xf numFmtId="179" fontId="15" fillId="0" borderId="7" xfId="0" applyNumberFormat="1" applyFont="1" applyFill="1" applyBorder="1" applyAlignment="1" applyProtection="1">
      <alignment vertical="center"/>
    </xf>
    <xf numFmtId="0" fontId="7" fillId="0" borderId="7" xfId="43" applyFont="1" applyFill="1" applyBorder="1" applyAlignment="1">
      <alignment vertical="center"/>
    </xf>
    <xf numFmtId="180" fontId="7" fillId="0" borderId="7" xfId="43" applyNumberFormat="1" applyFont="1" applyFill="1" applyBorder="1" applyAlignment="1">
      <alignment vertical="center"/>
    </xf>
    <xf numFmtId="0" fontId="16" fillId="0" borderId="7" xfId="0" applyFont="1" applyBorder="1" applyAlignment="1">
      <alignment vertical="center"/>
    </xf>
    <xf numFmtId="179" fontId="16" fillId="0" borderId="7" xfId="0" applyNumberFormat="1" applyFont="1" applyFill="1" applyBorder="1" applyAlignment="1" applyProtection="1">
      <alignment vertical="center"/>
    </xf>
    <xf numFmtId="3" fontId="16" fillId="0" borderId="7" xfId="0" applyNumberFormat="1" applyFont="1" applyFill="1" applyBorder="1" applyAlignment="1" applyProtection="1">
      <alignment vertical="center"/>
    </xf>
    <xf numFmtId="179" fontId="4" fillId="0" borderId="0" xfId="43" applyNumberFormat="1" applyFont="1" applyFill="1" applyAlignment="1"/>
    <xf numFmtId="3" fontId="16" fillId="0" borderId="7" xfId="0" applyNumberFormat="1" applyFont="1" applyFill="1" applyBorder="1" applyAlignment="1" applyProtection="1">
      <alignment horizontal="left" vertical="center" wrapText="1" indent="1"/>
    </xf>
    <xf numFmtId="0" fontId="16" fillId="0" borderId="7" xfId="0" applyFont="1" applyBorder="1" applyAlignment="1">
      <alignment horizontal="left" vertical="center"/>
    </xf>
    <xf numFmtId="177" fontId="12" fillId="0" borderId="7" xfId="21" applyNumberFormat="1" applyFont="1" applyFill="1" applyBorder="1" applyAlignment="1">
      <alignment horizontal="right" vertical="center"/>
    </xf>
    <xf numFmtId="0" fontId="4" fillId="0" borderId="0" xfId="43" applyFont="1" applyFill="1" applyBorder="1" applyAlignment="1"/>
    <xf numFmtId="0" fontId="17" fillId="0" borderId="7" xfId="43" applyFont="1" applyFill="1" applyBorder="1" applyAlignment="1">
      <alignment vertical="center"/>
    </xf>
    <xf numFmtId="0" fontId="17" fillId="0" borderId="8" xfId="43" applyFont="1" applyFill="1" applyBorder="1" applyAlignment="1">
      <alignment vertical="center"/>
    </xf>
    <xf numFmtId="177" fontId="12" fillId="0" borderId="8" xfId="21" applyNumberFormat="1" applyFont="1" applyFill="1" applyBorder="1" applyAlignment="1">
      <alignment horizontal="right" vertical="center"/>
    </xf>
    <xf numFmtId="0" fontId="7" fillId="0" borderId="0" xfId="69" applyFont="1" applyFill="1" applyBorder="1" applyAlignment="1" applyProtection="1">
      <alignment horizontal="center" vertical="center" wrapText="1"/>
      <protection locked="0"/>
    </xf>
    <xf numFmtId="0" fontId="11" fillId="0" borderId="8" xfId="43" applyFont="1" applyFill="1" applyBorder="1" applyAlignment="1"/>
    <xf numFmtId="177" fontId="8" fillId="0" borderId="8" xfId="43" applyNumberFormat="1" applyFont="1" applyFill="1" applyBorder="1" applyAlignment="1">
      <alignment horizontal="right" vertical="center"/>
    </xf>
    <xf numFmtId="0" fontId="11" fillId="0" borderId="7" xfId="43" applyFont="1" applyFill="1" applyBorder="1" applyAlignment="1"/>
    <xf numFmtId="177" fontId="8" fillId="0" borderId="7" xfId="43" applyNumberFormat="1" applyFont="1" applyFill="1" applyBorder="1" applyAlignment="1">
      <alignment horizontal="right" vertical="center"/>
    </xf>
    <xf numFmtId="0" fontId="17" fillId="0" borderId="7" xfId="43" applyFont="1" applyFill="1" applyBorder="1" applyAlignment="1"/>
    <xf numFmtId="3" fontId="16" fillId="0" borderId="7" xfId="0" applyNumberFormat="1" applyFont="1" applyFill="1" applyBorder="1" applyAlignment="1" applyProtection="1">
      <alignment vertical="center" wrapText="1"/>
    </xf>
    <xf numFmtId="177" fontId="4" fillId="0" borderId="0" xfId="43" applyNumberFormat="1" applyFont="1" applyFill="1" applyAlignment="1"/>
    <xf numFmtId="0" fontId="8" fillId="0" borderId="7" xfId="43" applyFill="1" applyBorder="1" applyAlignment="1"/>
    <xf numFmtId="177" fontId="8" fillId="0" borderId="7" xfId="43" applyNumberForma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177" fontId="4" fillId="0" borderId="0" xfId="0" applyNumberFormat="1" applyFont="1" applyFill="1" applyAlignment="1"/>
    <xf numFmtId="180" fontId="4" fillId="0" borderId="0" xfId="0" applyNumberFormat="1" applyFont="1" applyFill="1" applyAlignment="1">
      <alignment vertical="center"/>
    </xf>
    <xf numFmtId="177" fontId="18" fillId="0" borderId="0" xfId="0" applyNumberFormat="1" applyFont="1" applyFill="1" applyAlignment="1">
      <alignment horizontal="right"/>
    </xf>
    <xf numFmtId="0" fontId="4" fillId="0" borderId="0" xfId="0" applyFont="1" applyFill="1" applyAlignment="1"/>
    <xf numFmtId="0" fontId="19" fillId="0" borderId="0" xfId="65" applyFont="1" applyFill="1" applyAlignment="1">
      <alignment horizontal="center" vertical="center"/>
    </xf>
    <xf numFmtId="177" fontId="19" fillId="0" borderId="0" xfId="65" applyNumberFormat="1" applyFont="1" applyFill="1" applyAlignment="1">
      <alignment horizontal="center" vertical="center"/>
    </xf>
    <xf numFmtId="0" fontId="20" fillId="0" borderId="0" xfId="65" applyFont="1" applyFill="1" applyAlignment="1">
      <alignment horizontal="right" vertical="center"/>
    </xf>
    <xf numFmtId="0" fontId="8" fillId="0" borderId="6" xfId="65" applyFill="1" applyBorder="1" applyAlignment="1">
      <alignment horizontal="center" vertical="center"/>
    </xf>
    <xf numFmtId="179" fontId="18" fillId="0" borderId="0" xfId="0" applyNumberFormat="1" applyFont="1" applyFill="1" applyBorder="1" applyAlignment="1" applyProtection="1">
      <alignment horizontal="right" vertical="center"/>
      <protection locked="0"/>
    </xf>
    <xf numFmtId="0" fontId="7" fillId="0" borderId="7" xfId="0" applyFont="1" applyFill="1" applyBorder="1" applyAlignment="1">
      <alignment horizontal="center" vertical="center"/>
    </xf>
    <xf numFmtId="177" fontId="7" fillId="0" borderId="7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/>
    </xf>
    <xf numFmtId="177" fontId="21" fillId="0" borderId="7" xfId="0" applyNumberFormat="1" applyFont="1" applyFill="1" applyBorder="1" applyAlignment="1">
      <alignment horizontal="right" vertical="center"/>
    </xf>
    <xf numFmtId="177" fontId="4" fillId="0" borderId="7" xfId="0" applyNumberFormat="1" applyFont="1" applyFill="1" applyBorder="1" applyAlignment="1"/>
    <xf numFmtId="0" fontId="4" fillId="0" borderId="7" xfId="0" applyFont="1" applyFill="1" applyBorder="1" applyAlignment="1">
      <alignment vertical="center"/>
    </xf>
    <xf numFmtId="177" fontId="18" fillId="0" borderId="7" xfId="0" applyNumberFormat="1" applyFont="1" applyFill="1" applyBorder="1" applyAlignment="1">
      <alignment horizontal="right" vertical="center"/>
    </xf>
    <xf numFmtId="180" fontId="22" fillId="0" borderId="0" xfId="0" applyNumberFormat="1" applyFont="1" applyFill="1" applyAlignment="1">
      <alignment vertical="center" wrapText="1"/>
    </xf>
    <xf numFmtId="177" fontId="11" fillId="0" borderId="0" xfId="0" applyNumberFormat="1" applyFont="1" applyFill="1" applyAlignment="1">
      <alignment horizontal="right"/>
    </xf>
    <xf numFmtId="0" fontId="22" fillId="0" borderId="0" xfId="0" applyFont="1" applyFill="1" applyAlignment="1"/>
    <xf numFmtId="0" fontId="8" fillId="0" borderId="6" xfId="65" applyFont="1" applyFill="1" applyBorder="1" applyAlignment="1">
      <alignment horizontal="center" vertical="center" wrapText="1"/>
    </xf>
    <xf numFmtId="179" fontId="11" fillId="0" borderId="0" xfId="0" applyNumberFormat="1" applyFont="1" applyFill="1" applyBorder="1" applyAlignment="1" applyProtection="1">
      <alignment horizontal="right" vertical="center"/>
      <protection locked="0"/>
    </xf>
    <xf numFmtId="0" fontId="9" fillId="0" borderId="7" xfId="0" applyFont="1" applyFill="1" applyBorder="1" applyAlignment="1">
      <alignment horizontal="center" vertical="center" wrapText="1"/>
    </xf>
    <xf numFmtId="180" fontId="9" fillId="0" borderId="7" xfId="0" applyNumberFormat="1" applyFont="1" applyFill="1" applyBorder="1" applyAlignment="1">
      <alignment vertical="center" wrapText="1"/>
    </xf>
    <xf numFmtId="177" fontId="23" fillId="0" borderId="7" xfId="0" applyNumberFormat="1" applyFont="1" applyFill="1" applyBorder="1" applyAlignment="1">
      <alignment horizontal="right" vertical="center"/>
    </xf>
    <xf numFmtId="3" fontId="24" fillId="2" borderId="7" xfId="0" applyNumberFormat="1" applyFont="1" applyFill="1" applyBorder="1" applyAlignment="1" applyProtection="1">
      <alignment vertical="center"/>
    </xf>
    <xf numFmtId="179" fontId="11" fillId="0" borderId="7" xfId="0" applyNumberFormat="1" applyFont="1" applyFill="1" applyBorder="1" applyAlignment="1" applyProtection="1">
      <alignment horizontal="right" vertical="center"/>
    </xf>
    <xf numFmtId="3" fontId="24" fillId="2" borderId="7" xfId="0" applyNumberFormat="1" applyFont="1" applyFill="1" applyBorder="1" applyAlignment="1" applyProtection="1">
      <alignment horizontal="left" vertical="center"/>
    </xf>
    <xf numFmtId="179" fontId="11" fillId="0" borderId="8" xfId="0" applyNumberFormat="1" applyFont="1" applyFill="1" applyBorder="1" applyAlignment="1" applyProtection="1">
      <alignment horizontal="right" vertical="center"/>
    </xf>
    <xf numFmtId="179" fontId="11" fillId="0" borderId="7" xfId="0" applyNumberFormat="1" applyFont="1" applyFill="1" applyBorder="1" applyAlignment="1"/>
    <xf numFmtId="177" fontId="11" fillId="0" borderId="7" xfId="0" applyNumberFormat="1" applyFont="1" applyFill="1" applyBorder="1" applyAlignment="1">
      <alignment horizontal="right"/>
    </xf>
    <xf numFmtId="0" fontId="8" fillId="0" borderId="7" xfId="72" applyFont="1" applyFill="1" applyBorder="1" applyAlignment="1">
      <alignment vertical="center" wrapText="1"/>
    </xf>
    <xf numFmtId="0" fontId="24" fillId="0" borderId="7" xfId="0" applyFont="1" applyBorder="1" applyAlignment="1">
      <alignment horizontal="left" vertical="center"/>
    </xf>
    <xf numFmtId="0" fontId="8" fillId="0" borderId="7" xfId="40" applyFont="1" applyFill="1" applyBorder="1" applyAlignment="1">
      <alignment vertical="center" wrapText="1"/>
    </xf>
    <xf numFmtId="3" fontId="24" fillId="0" borderId="7" xfId="0" applyNumberFormat="1" applyFont="1" applyFill="1" applyBorder="1" applyAlignment="1" applyProtection="1">
      <alignment horizontal="left" vertical="center"/>
    </xf>
    <xf numFmtId="180" fontId="7" fillId="0" borderId="7" xfId="0" applyNumberFormat="1" applyFont="1" applyFill="1" applyBorder="1" applyAlignment="1">
      <alignment vertical="center"/>
    </xf>
    <xf numFmtId="177" fontId="18" fillId="0" borderId="7" xfId="0" applyNumberFormat="1" applyFont="1" applyFill="1" applyBorder="1" applyAlignment="1">
      <alignment horizontal="left" vertical="center"/>
    </xf>
    <xf numFmtId="0" fontId="8" fillId="0" borderId="0" xfId="72" applyFill="1">
      <alignment vertical="center"/>
    </xf>
    <xf numFmtId="0" fontId="13" fillId="0" borderId="0" xfId="65" applyFont="1" applyFill="1" applyBorder="1" applyAlignment="1">
      <alignment horizontal="center" vertical="center"/>
    </xf>
    <xf numFmtId="0" fontId="13" fillId="0" borderId="0" xfId="65" applyFont="1" applyFill="1" applyBorder="1" applyAlignment="1">
      <alignment horizontal="right" vertical="center"/>
    </xf>
    <xf numFmtId="179" fontId="24" fillId="0" borderId="0" xfId="0" applyNumberFormat="1" applyFont="1" applyFill="1" applyBorder="1" applyAlignment="1" applyProtection="1">
      <alignment horizontal="right" vertical="center"/>
      <protection locked="0"/>
    </xf>
    <xf numFmtId="14" fontId="7" fillId="0" borderId="7" xfId="69" applyNumberFormat="1" applyFont="1" applyFill="1" applyBorder="1" applyAlignment="1" applyProtection="1">
      <alignment horizontal="center" vertical="center"/>
      <protection locked="0"/>
    </xf>
    <xf numFmtId="177" fontId="9" fillId="0" borderId="7" xfId="69" applyNumberFormat="1" applyFont="1" applyFill="1" applyBorder="1" applyAlignment="1" applyProtection="1">
      <alignment horizontal="center" vertical="center" wrapText="1"/>
      <protection locked="0"/>
    </xf>
    <xf numFmtId="0" fontId="7" fillId="0" borderId="7" xfId="73" applyFont="1" applyFill="1" applyBorder="1" applyAlignment="1">
      <alignment vertical="center"/>
    </xf>
    <xf numFmtId="177" fontId="14" fillId="0" borderId="7" xfId="65" applyNumberFormat="1" applyFont="1" applyFill="1" applyBorder="1" applyAlignment="1">
      <alignment horizontal="right" vertical="center"/>
    </xf>
    <xf numFmtId="0" fontId="7" fillId="0" borderId="9" xfId="73" applyFont="1" applyFill="1" applyBorder="1" applyAlignment="1">
      <alignment vertical="center"/>
    </xf>
    <xf numFmtId="182" fontId="8" fillId="0" borderId="9" xfId="72" applyNumberFormat="1" applyFont="1" applyFill="1" applyBorder="1" applyAlignment="1">
      <alignment vertical="center"/>
    </xf>
    <xf numFmtId="179" fontId="8" fillId="0" borderId="7" xfId="72" applyNumberFormat="1" applyFill="1" applyBorder="1">
      <alignment vertical="center"/>
    </xf>
    <xf numFmtId="0" fontId="8" fillId="2" borderId="10" xfId="72" applyFill="1" applyBorder="1" applyAlignment="1">
      <alignment horizontal="left" vertical="center" wrapText="1"/>
    </xf>
    <xf numFmtId="0" fontId="25" fillId="0" borderId="0" xfId="0" applyFont="1" applyFill="1">
      <alignment vertical="center"/>
    </xf>
    <xf numFmtId="0" fontId="26" fillId="0" borderId="0" xfId="0" applyFont="1" applyFill="1">
      <alignment vertical="center"/>
    </xf>
    <xf numFmtId="177" fontId="9" fillId="0" borderId="9" xfId="69" applyNumberFormat="1" applyFont="1" applyFill="1" applyBorder="1" applyAlignment="1" applyProtection="1">
      <alignment horizontal="center" vertical="center" wrapText="1"/>
      <protection locked="0"/>
    </xf>
    <xf numFmtId="177" fontId="9" fillId="0" borderId="11" xfId="69" applyNumberFormat="1" applyFont="1" applyFill="1" applyBorder="1" applyAlignment="1" applyProtection="1">
      <alignment horizontal="center" vertical="center" wrapText="1"/>
      <protection locked="0"/>
    </xf>
    <xf numFmtId="177" fontId="9" fillId="0" borderId="12" xfId="69" applyNumberFormat="1" applyFont="1" applyFill="1" applyBorder="1" applyAlignment="1" applyProtection="1">
      <alignment horizontal="center" vertical="center" wrapText="1"/>
      <protection locked="0"/>
    </xf>
    <xf numFmtId="14" fontId="7" fillId="0" borderId="12" xfId="69" applyNumberFormat="1" applyFont="1" applyFill="1" applyBorder="1" applyAlignment="1" applyProtection="1">
      <alignment horizontal="center" vertical="center"/>
      <protection locked="0"/>
    </xf>
    <xf numFmtId="177" fontId="27" fillId="0" borderId="7" xfId="69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73" applyFont="1" applyFill="1" applyBorder="1" applyAlignment="1">
      <alignment horizontal="center" vertical="center"/>
    </xf>
    <xf numFmtId="177" fontId="14" fillId="0" borderId="7" xfId="65" applyNumberFormat="1" applyFont="1" applyFill="1" applyBorder="1">
      <alignment vertical="center"/>
    </xf>
    <xf numFmtId="0" fontId="11" fillId="2" borderId="7" xfId="43" applyFont="1" applyFill="1" applyBorder="1" applyAlignment="1">
      <alignment horizontal="center" vertical="center"/>
    </xf>
    <xf numFmtId="177" fontId="13" fillId="0" borderId="7" xfId="65" applyNumberFormat="1" applyFont="1" applyFill="1" applyBorder="1">
      <alignment vertical="center"/>
    </xf>
    <xf numFmtId="177" fontId="18" fillId="0" borderId="7" xfId="65" applyNumberFormat="1" applyFont="1" applyFill="1" applyBorder="1">
      <alignment vertical="center"/>
    </xf>
    <xf numFmtId="177" fontId="25" fillId="0" borderId="0" xfId="0" applyNumberFormat="1" applyFont="1" applyFill="1">
      <alignment vertical="center"/>
    </xf>
    <xf numFmtId="0" fontId="11" fillId="0" borderId="7" xfId="43" applyFont="1" applyFill="1" applyBorder="1" applyAlignment="1">
      <alignment horizontal="center" vertical="center"/>
    </xf>
    <xf numFmtId="176" fontId="18" fillId="0" borderId="9" xfId="0" applyNumberFormat="1" applyFont="1" applyFill="1" applyBorder="1" applyAlignment="1">
      <alignment horizontal="center" vertical="center"/>
    </xf>
    <xf numFmtId="0" fontId="11" fillId="0" borderId="9" xfId="65" applyFont="1" applyFill="1" applyBorder="1" applyAlignment="1">
      <alignment horizontal="left" vertical="center"/>
    </xf>
    <xf numFmtId="177" fontId="18" fillId="2" borderId="7" xfId="65" applyNumberFormat="1" applyFont="1" applyFill="1" applyBorder="1">
      <alignment vertical="center"/>
    </xf>
    <xf numFmtId="0" fontId="8" fillId="0" borderId="0" xfId="63" applyFont="1" applyFill="1" applyAlignment="1">
      <alignment horizontal="left" vertical="center" wrapText="1"/>
    </xf>
    <xf numFmtId="183" fontId="25" fillId="0" borderId="0" xfId="0" applyNumberFormat="1" applyFont="1" applyFill="1">
      <alignment vertical="center"/>
    </xf>
    <xf numFmtId="177" fontId="4" fillId="0" borderId="0" xfId="73" applyNumberFormat="1" applyFont="1" applyFill="1" applyAlignment="1">
      <alignment horizontal="right"/>
    </xf>
    <xf numFmtId="0" fontId="4" fillId="0" borderId="0" xfId="73" applyFont="1" applyFill="1"/>
    <xf numFmtId="0" fontId="7" fillId="0" borderId="7" xfId="73" applyFont="1" applyFill="1" applyBorder="1" applyAlignment="1">
      <alignment horizontal="center" vertical="center"/>
    </xf>
    <xf numFmtId="177" fontId="7" fillId="0" borderId="9" xfId="73" applyNumberFormat="1" applyFont="1" applyFill="1" applyBorder="1" applyAlignment="1">
      <alignment horizontal="center"/>
    </xf>
    <xf numFmtId="177" fontId="7" fillId="0" borderId="7" xfId="73" applyNumberFormat="1" applyFont="1" applyFill="1" applyBorder="1" applyAlignment="1">
      <alignment horizontal="center"/>
    </xf>
    <xf numFmtId="0" fontId="7" fillId="0" borderId="7" xfId="73" applyFont="1" applyFill="1" applyBorder="1" applyAlignment="1">
      <alignment horizontal="left" vertical="center"/>
    </xf>
    <xf numFmtId="3" fontId="11" fillId="0" borderId="7" xfId="65" applyNumberFormat="1" applyFont="1" applyFill="1" applyBorder="1">
      <alignment vertical="center"/>
    </xf>
    <xf numFmtId="180" fontId="7" fillId="0" borderId="7" xfId="73" applyNumberFormat="1" applyFont="1" applyFill="1" applyBorder="1" applyAlignment="1">
      <alignment horizontal="left" vertical="center"/>
    </xf>
    <xf numFmtId="0" fontId="11" fillId="2" borderId="7" xfId="65" applyFont="1" applyFill="1" applyBorder="1">
      <alignment vertical="center"/>
    </xf>
    <xf numFmtId="0" fontId="28" fillId="0" borderId="7" xfId="0" applyFont="1" applyBorder="1">
      <alignment vertical="center"/>
    </xf>
    <xf numFmtId="0" fontId="4" fillId="0" borderId="0" xfId="73" applyFont="1" applyFill="1" applyBorder="1"/>
    <xf numFmtId="0" fontId="11" fillId="0" borderId="0" xfId="65" applyFont="1" applyFill="1" applyBorder="1">
      <alignment vertical="center"/>
    </xf>
    <xf numFmtId="1" fontId="11" fillId="2" borderId="7" xfId="65" applyNumberFormat="1" applyFont="1" applyFill="1" applyBorder="1">
      <alignment vertical="center"/>
    </xf>
    <xf numFmtId="0" fontId="0" fillId="0" borderId="7" xfId="0" applyBorder="1">
      <alignment vertical="center"/>
    </xf>
    <xf numFmtId="0" fontId="8" fillId="0" borderId="10" xfId="60" applyFont="1" applyFill="1" applyBorder="1" applyAlignment="1">
      <alignment horizontal="left" vertical="center" wrapText="1"/>
    </xf>
    <xf numFmtId="0" fontId="8" fillId="0" borderId="0" xfId="60" applyFont="1" applyFill="1" applyAlignment="1">
      <alignment horizontal="left" vertical="center" wrapText="1"/>
    </xf>
    <xf numFmtId="0" fontId="29" fillId="0" borderId="0" xfId="0" applyFont="1" applyFill="1" applyAlignment="1">
      <alignment vertical="center"/>
    </xf>
    <xf numFmtId="0" fontId="30" fillId="0" borderId="0" xfId="0" applyFont="1" applyFill="1" applyAlignment="1">
      <alignment vertical="center"/>
    </xf>
    <xf numFmtId="0" fontId="30" fillId="0" borderId="0" xfId="0" applyFont="1" applyFill="1" applyBorder="1" applyAlignment="1">
      <alignment horizontal="center" vertical="center"/>
    </xf>
    <xf numFmtId="0" fontId="8" fillId="0" borderId="0" xfId="65" applyBorder="1" applyAlignment="1">
      <alignment horizontal="right" vertical="center"/>
    </xf>
    <xf numFmtId="184" fontId="31" fillId="0" borderId="7" xfId="73" applyNumberFormat="1" applyFont="1" applyFill="1" applyBorder="1" applyAlignment="1">
      <alignment horizontal="right" vertical="center"/>
    </xf>
    <xf numFmtId="0" fontId="13" fillId="0" borderId="7" xfId="73" applyFont="1" applyFill="1" applyBorder="1" applyAlignment="1">
      <alignment horizontal="left" vertical="center"/>
    </xf>
    <xf numFmtId="0" fontId="13" fillId="0" borderId="7" xfId="73" applyFont="1" applyFill="1" applyBorder="1" applyAlignment="1">
      <alignment horizontal="right" vertical="center"/>
    </xf>
    <xf numFmtId="0" fontId="32" fillId="0" borderId="0" xfId="69" applyFont="1" applyFill="1" applyAlignment="1" applyProtection="1">
      <alignment vertical="center" wrapText="1"/>
      <protection locked="0"/>
    </xf>
    <xf numFmtId="0" fontId="32" fillId="0" borderId="0" xfId="69" applyFill="1" applyAlignment="1" applyProtection="1">
      <alignment vertical="center"/>
      <protection locked="0"/>
    </xf>
    <xf numFmtId="177" fontId="32" fillId="0" borderId="0" xfId="69" applyNumberFormat="1" applyFill="1" applyAlignment="1" applyProtection="1">
      <alignment vertical="center"/>
      <protection locked="0"/>
    </xf>
    <xf numFmtId="0" fontId="30" fillId="0" borderId="0" xfId="60" applyFont="1" applyFill="1" applyBorder="1" applyAlignment="1">
      <alignment horizontal="center" vertical="center"/>
    </xf>
    <xf numFmtId="0" fontId="8" fillId="0" borderId="6" xfId="60" applyFill="1" applyBorder="1" applyAlignment="1">
      <alignment horizontal="center" vertical="center"/>
    </xf>
    <xf numFmtId="0" fontId="8" fillId="0" borderId="0" xfId="60" applyFill="1" applyBorder="1" applyAlignment="1">
      <alignment horizontal="right" vertical="center"/>
    </xf>
    <xf numFmtId="0" fontId="7" fillId="0" borderId="7" xfId="60" applyFont="1" applyFill="1" applyBorder="1" applyAlignment="1">
      <alignment horizontal="center" vertical="center" wrapText="1"/>
    </xf>
    <xf numFmtId="177" fontId="7" fillId="0" borderId="7" xfId="60" applyNumberFormat="1" applyFont="1" applyFill="1" applyBorder="1" applyAlignment="1">
      <alignment horizontal="center" vertical="center" wrapText="1"/>
    </xf>
    <xf numFmtId="184" fontId="0" fillId="0" borderId="7" xfId="0" applyNumberFormat="1" applyFont="1" applyFill="1" applyBorder="1" applyAlignment="1" applyProtection="1">
      <alignment vertical="center"/>
    </xf>
    <xf numFmtId="49" fontId="0" fillId="0" borderId="7" xfId="0" applyNumberFormat="1" applyFont="1" applyFill="1" applyBorder="1" applyAlignment="1" applyProtection="1">
      <alignment vertical="center"/>
    </xf>
    <xf numFmtId="184" fontId="0" fillId="0" borderId="7" xfId="0" applyNumberFormat="1" applyFill="1" applyBorder="1" applyAlignment="1" applyProtection="1">
      <alignment vertical="center"/>
    </xf>
    <xf numFmtId="0" fontId="16" fillId="0" borderId="0" xfId="60" applyFont="1" applyFill="1" applyAlignment="1">
      <alignment horizontal="left" vertical="center" wrapText="1"/>
    </xf>
    <xf numFmtId="0" fontId="29" fillId="0" borderId="0" xfId="60" applyFont="1" applyFill="1" applyAlignment="1">
      <alignment vertical="center"/>
    </xf>
    <xf numFmtId="0" fontId="30" fillId="0" borderId="0" xfId="63" applyFont="1" applyFill="1" applyAlignment="1">
      <alignment vertical="center"/>
    </xf>
    <xf numFmtId="0" fontId="30" fillId="0" borderId="0" xfId="60" applyFont="1" applyFill="1" applyAlignment="1">
      <alignment vertical="center"/>
    </xf>
    <xf numFmtId="184" fontId="30" fillId="0" borderId="0" xfId="60" applyNumberFormat="1" applyFont="1" applyFill="1" applyAlignment="1">
      <alignment horizontal="right" vertical="center"/>
    </xf>
    <xf numFmtId="0" fontId="8" fillId="0" borderId="6" xfId="60" applyFill="1" applyBorder="1" applyAlignment="1">
      <alignment horizontal="right" vertical="center"/>
    </xf>
    <xf numFmtId="0" fontId="7" fillId="0" borderId="7" xfId="74" applyFont="1" applyFill="1" applyBorder="1" applyAlignment="1">
      <alignment horizontal="center" vertical="center"/>
    </xf>
    <xf numFmtId="184" fontId="7" fillId="0" borderId="7" xfId="69" applyNumberFormat="1" applyFont="1" applyFill="1" applyBorder="1" applyAlignment="1" applyProtection="1">
      <alignment horizontal="center" vertical="center" wrapText="1"/>
      <protection locked="0"/>
    </xf>
    <xf numFmtId="49" fontId="33" fillId="0" borderId="7" xfId="0" applyNumberFormat="1" applyFont="1" applyFill="1" applyBorder="1" applyAlignment="1" applyProtection="1">
      <alignment vertical="center"/>
    </xf>
    <xf numFmtId="184" fontId="34" fillId="0" borderId="7" xfId="0" applyNumberFormat="1" applyFont="1" applyFill="1" applyBorder="1" applyAlignment="1" applyProtection="1">
      <alignment horizontal="right" vertical="center"/>
    </xf>
    <xf numFmtId="49" fontId="16" fillId="0" borderId="7" xfId="0" applyNumberFormat="1" applyFont="1" applyFill="1" applyBorder="1" applyAlignment="1" applyProtection="1">
      <alignment vertical="center"/>
    </xf>
    <xf numFmtId="184" fontId="16" fillId="0" borderId="7" xfId="0" applyNumberFormat="1" applyFont="1" applyFill="1" applyBorder="1" applyAlignment="1" applyProtection="1">
      <alignment horizontal="right" vertical="center"/>
    </xf>
    <xf numFmtId="49" fontId="18" fillId="0" borderId="7" xfId="0" applyNumberFormat="1" applyFont="1" applyFill="1" applyBorder="1" applyAlignment="1" applyProtection="1">
      <alignment vertical="center"/>
    </xf>
    <xf numFmtId="184" fontId="30" fillId="0" borderId="7" xfId="60" applyNumberFormat="1" applyFont="1" applyFill="1" applyBorder="1" applyAlignment="1">
      <alignment horizontal="right" vertical="center"/>
    </xf>
    <xf numFmtId="0" fontId="8" fillId="0" borderId="0" xfId="60" applyFill="1">
      <alignment vertical="center"/>
    </xf>
    <xf numFmtId="177" fontId="8" fillId="0" borderId="0" xfId="60" applyNumberFormat="1" applyFill="1">
      <alignment vertical="center"/>
    </xf>
    <xf numFmtId="185" fontId="8" fillId="0" borderId="0" xfId="60" applyNumberFormat="1" applyFill="1">
      <alignment vertical="center"/>
    </xf>
    <xf numFmtId="0" fontId="35" fillId="0" borderId="0" xfId="60" applyFont="1" applyFill="1" applyAlignment="1">
      <alignment horizontal="center" vertical="center"/>
    </xf>
    <xf numFmtId="177" fontId="35" fillId="0" borderId="0" xfId="60" applyNumberFormat="1" applyFont="1" applyFill="1" applyAlignment="1">
      <alignment horizontal="center" vertical="center"/>
    </xf>
    <xf numFmtId="185" fontId="35" fillId="0" borderId="0" xfId="60" applyNumberFormat="1" applyFont="1" applyFill="1" applyAlignment="1">
      <alignment horizontal="center" vertical="center"/>
    </xf>
    <xf numFmtId="0" fontId="8" fillId="0" borderId="6" xfId="65" applyBorder="1" applyAlignment="1">
      <alignment horizontal="right" vertical="center"/>
    </xf>
    <xf numFmtId="0" fontId="7" fillId="0" borderId="7" xfId="60" applyFont="1" applyFill="1" applyBorder="1" applyAlignment="1">
      <alignment horizontal="center" vertical="center"/>
    </xf>
    <xf numFmtId="177" fontId="7" fillId="0" borderId="7" xfId="69" applyNumberFormat="1" applyFont="1" applyFill="1" applyBorder="1" applyAlignment="1" applyProtection="1">
      <alignment horizontal="center" vertical="center" wrapText="1"/>
      <protection locked="0"/>
    </xf>
    <xf numFmtId="185" fontId="7" fillId="0" borderId="7" xfId="69" applyNumberFormat="1" applyFont="1" applyFill="1" applyBorder="1" applyAlignment="1" applyProtection="1">
      <alignment horizontal="center" vertical="center" wrapText="1"/>
      <protection locked="0"/>
    </xf>
    <xf numFmtId="0" fontId="7" fillId="0" borderId="7" xfId="69" applyFont="1" applyFill="1" applyBorder="1" applyAlignment="1" applyProtection="1">
      <alignment horizontal="center" vertical="center" wrapText="1"/>
      <protection locked="0"/>
    </xf>
    <xf numFmtId="184" fontId="36" fillId="0" borderId="7" xfId="60" applyNumberFormat="1" applyFont="1" applyFill="1" applyBorder="1" applyAlignment="1">
      <alignment horizontal="right" vertical="center"/>
    </xf>
    <xf numFmtId="10" fontId="34" fillId="2" borderId="7" xfId="12" applyNumberFormat="1" applyFont="1" applyFill="1" applyBorder="1" applyAlignment="1" applyProtection="1">
      <alignment horizontal="right" vertical="center"/>
    </xf>
    <xf numFmtId="0" fontId="7" fillId="0" borderId="7" xfId="78" applyFont="1" applyFill="1" applyBorder="1" applyAlignment="1" applyProtection="1">
      <alignment horizontal="left" vertical="center" wrapText="1"/>
      <protection locked="0"/>
    </xf>
    <xf numFmtId="0" fontId="36" fillId="0" borderId="7" xfId="60" applyFont="1" applyFill="1" applyBorder="1">
      <alignment vertical="center"/>
    </xf>
    <xf numFmtId="186" fontId="18" fillId="0" borderId="7" xfId="73" applyNumberFormat="1" applyFont="1" applyFill="1" applyBorder="1" applyAlignment="1" applyProtection="1">
      <alignment horizontal="left" vertical="center" wrapText="1"/>
    </xf>
    <xf numFmtId="179" fontId="18" fillId="3" borderId="7" xfId="46" applyNumberFormat="1" applyFont="1" applyFill="1" applyBorder="1" applyAlignment="1" applyProtection="1">
      <alignment horizontal="right" vertical="center"/>
    </xf>
    <xf numFmtId="187" fontId="8" fillId="0" borderId="7" xfId="12" applyNumberFormat="1" applyFont="1" applyFill="1" applyBorder="1">
      <alignment vertical="center"/>
    </xf>
    <xf numFmtId="179" fontId="8" fillId="0" borderId="0" xfId="60" applyNumberFormat="1" applyFill="1">
      <alignment vertical="center"/>
    </xf>
    <xf numFmtId="179" fontId="18" fillId="2" borderId="7" xfId="46" applyNumberFormat="1" applyFont="1" applyFill="1" applyBorder="1" applyAlignment="1" applyProtection="1">
      <alignment horizontal="right" vertical="center"/>
    </xf>
    <xf numFmtId="185" fontId="36" fillId="0" borderId="7" xfId="60" applyNumberFormat="1" applyFont="1" applyFill="1" applyBorder="1" applyAlignment="1">
      <alignment horizontal="right" vertical="center"/>
    </xf>
    <xf numFmtId="0" fontId="37" fillId="0" borderId="7" xfId="60" applyFont="1" applyFill="1" applyBorder="1" applyAlignment="1">
      <alignment horizontal="right" vertical="center"/>
    </xf>
    <xf numFmtId="185" fontId="36" fillId="2" borderId="7" xfId="60" applyNumberFormat="1" applyFont="1" applyFill="1" applyBorder="1" applyAlignment="1">
      <alignment horizontal="right" vertical="center"/>
    </xf>
    <xf numFmtId="177" fontId="36" fillId="0" borderId="7" xfId="63" applyNumberFormat="1" applyFont="1" applyFill="1" applyBorder="1" applyAlignment="1">
      <alignment horizontal="right" vertical="center"/>
    </xf>
    <xf numFmtId="188" fontId="36" fillId="2" borderId="7" xfId="60" applyNumberFormat="1" applyFont="1" applyFill="1" applyBorder="1" applyAlignment="1">
      <alignment horizontal="right" vertical="center"/>
    </xf>
    <xf numFmtId="0" fontId="37" fillId="2" borderId="7" xfId="60" applyFont="1" applyFill="1" applyBorder="1" applyAlignment="1">
      <alignment horizontal="right" vertical="center"/>
    </xf>
    <xf numFmtId="177" fontId="36" fillId="0" borderId="7" xfId="60" applyNumberFormat="1" applyFont="1" applyFill="1" applyBorder="1" applyAlignment="1">
      <alignment horizontal="right" vertical="center"/>
    </xf>
    <xf numFmtId="0" fontId="36" fillId="0" borderId="7" xfId="60" applyFont="1" applyFill="1" applyBorder="1" applyAlignment="1">
      <alignment vertical="center" wrapText="1"/>
    </xf>
    <xf numFmtId="188" fontId="36" fillId="0" borderId="7" xfId="60" applyNumberFormat="1" applyFont="1" applyFill="1" applyBorder="1" applyAlignment="1">
      <alignment horizontal="right" vertical="center"/>
    </xf>
    <xf numFmtId="187" fontId="38" fillId="0" borderId="7" xfId="12" applyNumberFormat="1" applyFont="1" applyFill="1" applyBorder="1" applyAlignment="1">
      <alignment horizontal="right" vertical="center"/>
    </xf>
    <xf numFmtId="0" fontId="39" fillId="0" borderId="7" xfId="60" applyFont="1" applyFill="1" applyBorder="1">
      <alignment vertical="center"/>
    </xf>
    <xf numFmtId="177" fontId="8" fillId="0" borderId="7" xfId="60" applyNumberFormat="1" applyFill="1" applyBorder="1">
      <alignment vertical="center"/>
    </xf>
    <xf numFmtId="185" fontId="8" fillId="0" borderId="7" xfId="60" applyNumberFormat="1" applyFill="1" applyBorder="1">
      <alignment vertical="center"/>
    </xf>
    <xf numFmtId="0" fontId="8" fillId="0" borderId="7" xfId="60" applyFill="1" applyBorder="1">
      <alignment vertical="center"/>
    </xf>
    <xf numFmtId="185" fontId="36" fillId="0" borderId="7" xfId="60" applyNumberFormat="1" applyFont="1" applyFill="1" applyBorder="1">
      <alignment vertical="center"/>
    </xf>
    <xf numFmtId="179" fontId="11" fillId="0" borderId="7" xfId="65" applyNumberFormat="1" applyFont="1" applyFill="1" applyBorder="1" applyAlignment="1">
      <alignment horizontal="right" vertical="center"/>
    </xf>
    <xf numFmtId="187" fontId="36" fillId="0" borderId="7" xfId="12" applyNumberFormat="1" applyFont="1" applyFill="1" applyBorder="1">
      <alignment vertical="center"/>
    </xf>
    <xf numFmtId="0" fontId="8" fillId="0" borderId="0" xfId="65" applyFill="1">
      <alignment vertical="center"/>
    </xf>
    <xf numFmtId="186" fontId="40" fillId="0" borderId="0" xfId="67" applyNumberFormat="1" applyFont="1" applyBorder="1" applyAlignment="1">
      <alignment vertical="center"/>
    </xf>
    <xf numFmtId="186" fontId="40" fillId="0" borderId="0" xfId="67" applyNumberFormat="1" applyFont="1" applyAlignment="1">
      <alignment vertical="center"/>
    </xf>
    <xf numFmtId="184" fontId="40" fillId="2" borderId="0" xfId="46" applyNumberFormat="1" applyFont="1" applyFill="1" applyAlignment="1">
      <alignment vertical="center"/>
    </xf>
    <xf numFmtId="181" fontId="40" fillId="2" borderId="0" xfId="67" applyNumberFormat="1" applyFont="1" applyFill="1" applyAlignment="1">
      <alignment vertical="center"/>
    </xf>
    <xf numFmtId="0" fontId="5" fillId="0" borderId="0" xfId="65" applyFont="1" applyFill="1" applyAlignment="1">
      <alignment vertical="center"/>
    </xf>
    <xf numFmtId="184" fontId="5" fillId="0" borderId="0" xfId="65" applyNumberFormat="1" applyFont="1" applyFill="1" applyAlignment="1">
      <alignment vertical="center"/>
    </xf>
    <xf numFmtId="0" fontId="41" fillId="0" borderId="0" xfId="65" applyFont="1" applyFill="1" applyAlignment="1">
      <alignment vertical="center"/>
    </xf>
    <xf numFmtId="186" fontId="42" fillId="3" borderId="0" xfId="67" applyNumberFormat="1" applyFont="1" applyFill="1" applyAlignment="1" applyProtection="1">
      <alignment horizontal="center" vertical="center"/>
    </xf>
    <xf numFmtId="184" fontId="40" fillId="2" borderId="0" xfId="46" applyNumberFormat="1" applyFont="1" applyFill="1" applyBorder="1" applyAlignment="1" applyProtection="1">
      <alignment horizontal="center" vertical="center"/>
    </xf>
    <xf numFmtId="181" fontId="31" fillId="2" borderId="0" xfId="67" applyNumberFormat="1" applyFont="1" applyFill="1" applyBorder="1" applyAlignment="1" applyProtection="1">
      <alignment horizontal="right"/>
    </xf>
    <xf numFmtId="186" fontId="43" fillId="3" borderId="9" xfId="73" applyNumberFormat="1" applyFont="1" applyFill="1" applyBorder="1" applyAlignment="1" applyProtection="1">
      <alignment horizontal="center" vertical="center"/>
    </xf>
    <xf numFmtId="186" fontId="43" fillId="3" borderId="11" xfId="73" applyNumberFormat="1" applyFont="1" applyFill="1" applyBorder="1" applyAlignment="1" applyProtection="1">
      <alignment horizontal="center" vertical="center"/>
    </xf>
    <xf numFmtId="186" fontId="43" fillId="3" borderId="12" xfId="73" applyNumberFormat="1" applyFont="1" applyFill="1" applyBorder="1" applyAlignment="1" applyProtection="1">
      <alignment horizontal="center" vertical="center"/>
    </xf>
    <xf numFmtId="186" fontId="43" fillId="3" borderId="7" xfId="73" applyNumberFormat="1" applyFont="1" applyFill="1" applyBorder="1" applyAlignment="1" applyProtection="1">
      <alignment horizontal="center" vertical="center"/>
    </xf>
    <xf numFmtId="184" fontId="43" fillId="2" borderId="7" xfId="46" applyNumberFormat="1" applyFont="1" applyFill="1" applyBorder="1" applyAlignment="1" applyProtection="1">
      <alignment horizontal="center" vertical="center"/>
    </xf>
    <xf numFmtId="181" fontId="43" fillId="2" borderId="7" xfId="67" applyNumberFormat="1" applyFont="1" applyFill="1" applyBorder="1" applyAlignment="1">
      <alignment horizontal="center" vertical="center" wrapText="1"/>
    </xf>
    <xf numFmtId="41" fontId="43" fillId="3" borderId="7" xfId="46" applyFont="1" applyFill="1" applyBorder="1" applyAlignment="1" applyProtection="1">
      <alignment horizontal="center" vertical="center"/>
    </xf>
    <xf numFmtId="186" fontId="7" fillId="3" borderId="7" xfId="73" applyNumberFormat="1" applyFont="1" applyFill="1" applyBorder="1" applyAlignment="1" applyProtection="1">
      <alignment horizontal="left" vertical="center" shrinkToFit="1"/>
    </xf>
    <xf numFmtId="184" fontId="18" fillId="2" borderId="7" xfId="46" applyNumberFormat="1" applyFont="1" applyFill="1" applyBorder="1" applyAlignment="1" applyProtection="1">
      <alignment horizontal="right" vertical="center" shrinkToFit="1"/>
    </xf>
    <xf numFmtId="10" fontId="34" fillId="2" borderId="7" xfId="12" applyNumberFormat="1" applyFont="1" applyFill="1" applyBorder="1" applyAlignment="1" applyProtection="1">
      <alignment horizontal="right" vertical="center" shrinkToFit="1"/>
    </xf>
    <xf numFmtId="186" fontId="7" fillId="0" borderId="7" xfId="73" applyNumberFormat="1" applyFont="1" applyFill="1" applyBorder="1" applyAlignment="1" applyProtection="1">
      <alignment horizontal="left" vertical="center" shrinkToFit="1"/>
    </xf>
    <xf numFmtId="186" fontId="18" fillId="0" borderId="7" xfId="73" applyNumberFormat="1" applyFont="1" applyFill="1" applyBorder="1" applyAlignment="1" applyProtection="1">
      <alignment horizontal="left" vertical="center" shrinkToFit="1"/>
    </xf>
    <xf numFmtId="179" fontId="18" fillId="3" borderId="7" xfId="46" applyNumberFormat="1" applyFont="1" applyFill="1" applyBorder="1" applyAlignment="1" applyProtection="1">
      <alignment horizontal="right" vertical="center" shrinkToFit="1"/>
    </xf>
    <xf numFmtId="10" fontId="33" fillId="2" borderId="7" xfId="12" applyNumberFormat="1" applyFont="1" applyFill="1" applyBorder="1" applyAlignment="1" applyProtection="1">
      <alignment horizontal="right" vertical="center" shrinkToFit="1"/>
    </xf>
    <xf numFmtId="10" fontId="18" fillId="2" borderId="7" xfId="12" applyNumberFormat="1" applyFont="1" applyFill="1" applyBorder="1" applyAlignment="1" applyProtection="1">
      <alignment horizontal="right" vertical="center" shrinkToFit="1"/>
    </xf>
    <xf numFmtId="179" fontId="18" fillId="2" borderId="7" xfId="46" applyNumberFormat="1" applyFont="1" applyFill="1" applyBorder="1" applyAlignment="1" applyProtection="1">
      <alignment horizontal="right" vertical="center" shrinkToFit="1"/>
    </xf>
    <xf numFmtId="0" fontId="11" fillId="0" borderId="7" xfId="65" applyFont="1" applyFill="1" applyBorder="1" applyAlignment="1">
      <alignment vertical="center" shrinkToFit="1"/>
    </xf>
    <xf numFmtId="184" fontId="33" fillId="2" borderId="7" xfId="46" applyNumberFormat="1" applyFont="1" applyFill="1" applyBorder="1" applyAlignment="1" applyProtection="1">
      <alignment horizontal="right" vertical="center" shrinkToFit="1"/>
    </xf>
    <xf numFmtId="0" fontId="7" fillId="0" borderId="7" xfId="78" applyFont="1" applyFill="1" applyBorder="1" applyAlignment="1" applyProtection="1">
      <alignment horizontal="left" vertical="center" shrinkToFit="1"/>
      <protection locked="0"/>
    </xf>
    <xf numFmtId="0" fontId="36" fillId="0" borderId="7" xfId="60" applyFont="1" applyFill="1" applyBorder="1" applyAlignment="1">
      <alignment vertical="center" shrinkToFit="1"/>
    </xf>
    <xf numFmtId="181" fontId="40" fillId="2" borderId="7" xfId="67" applyNumberFormat="1" applyFont="1" applyFill="1" applyBorder="1" applyAlignment="1">
      <alignment vertical="center" shrinkToFit="1"/>
    </xf>
    <xf numFmtId="186" fontId="40" fillId="0" borderId="7" xfId="67" applyNumberFormat="1" applyFont="1" applyBorder="1" applyAlignment="1">
      <alignment vertical="center" shrinkToFit="1"/>
    </xf>
    <xf numFmtId="184" fontId="40" fillId="2" borderId="7" xfId="46" applyNumberFormat="1" applyFont="1" applyFill="1" applyBorder="1" applyAlignment="1">
      <alignment vertical="center" shrinkToFit="1"/>
    </xf>
    <xf numFmtId="0" fontId="36" fillId="2" borderId="8" xfId="60" applyFont="1" applyFill="1" applyBorder="1" applyAlignment="1">
      <alignment vertical="center" shrinkToFit="1"/>
    </xf>
    <xf numFmtId="0" fontId="36" fillId="0" borderId="9" xfId="60" applyFont="1" applyFill="1" applyBorder="1" applyAlignment="1">
      <alignment horizontal="center" vertical="center" shrinkToFit="1"/>
    </xf>
    <xf numFmtId="0" fontId="36" fillId="0" borderId="11" xfId="60" applyFont="1" applyFill="1" applyBorder="1" applyAlignment="1">
      <alignment horizontal="center" vertical="center" shrinkToFit="1"/>
    </xf>
    <xf numFmtId="0" fontId="36" fillId="0" borderId="12" xfId="60" applyFont="1" applyFill="1" applyBorder="1" applyAlignment="1">
      <alignment horizontal="center" vertical="center" shrinkToFit="1"/>
    </xf>
    <xf numFmtId="0" fontId="7" fillId="0" borderId="7" xfId="70" applyFont="1" applyFill="1" applyBorder="1" applyAlignment="1">
      <alignment horizontal="left" vertical="center" shrinkToFit="1"/>
    </xf>
    <xf numFmtId="0" fontId="16" fillId="0" borderId="7" xfId="0" applyFont="1" applyFill="1" applyBorder="1" applyAlignment="1">
      <alignment horizontal="left" vertical="center" shrinkToFit="1"/>
    </xf>
    <xf numFmtId="3" fontId="16" fillId="0" borderId="7" xfId="0" applyNumberFormat="1" applyFont="1" applyFill="1" applyBorder="1" applyAlignment="1" applyProtection="1">
      <alignment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11" xfId="0" applyFont="1" applyFill="1" applyBorder="1" applyAlignment="1">
      <alignment horizontal="center" vertical="center" shrinkToFit="1"/>
    </xf>
    <xf numFmtId="0" fontId="16" fillId="0" borderId="12" xfId="0" applyFont="1" applyFill="1" applyBorder="1" applyAlignment="1">
      <alignment horizontal="center" vertical="center" shrinkToFit="1"/>
    </xf>
    <xf numFmtId="0" fontId="7" fillId="0" borderId="7" xfId="43" applyFont="1" applyFill="1" applyBorder="1" applyAlignment="1">
      <alignment vertical="center" shrinkToFit="1"/>
    </xf>
    <xf numFmtId="184" fontId="14" fillId="0" borderId="7" xfId="43" applyNumberFormat="1" applyFont="1" applyFill="1" applyBorder="1" applyAlignment="1">
      <alignment horizontal="right" vertical="center" shrinkToFit="1"/>
    </xf>
    <xf numFmtId="177" fontId="4" fillId="0" borderId="9" xfId="21" applyNumberFormat="1" applyFont="1" applyFill="1" applyBorder="1" applyAlignment="1">
      <alignment horizontal="right" vertical="center" shrinkToFit="1"/>
    </xf>
    <xf numFmtId="184" fontId="13" fillId="0" borderId="7" xfId="21" applyNumberFormat="1" applyFont="1" applyFill="1" applyBorder="1" applyAlignment="1">
      <alignment horizontal="right" vertical="center" shrinkToFit="1"/>
    </xf>
    <xf numFmtId="177" fontId="8" fillId="0" borderId="7" xfId="43" applyNumberFormat="1" applyFill="1" applyBorder="1" applyAlignment="1">
      <alignment horizontal="center" vertical="center" shrinkToFit="1"/>
    </xf>
    <xf numFmtId="184" fontId="18" fillId="0" borderId="7" xfId="21" applyNumberFormat="1" applyFont="1" applyFill="1" applyBorder="1" applyAlignment="1">
      <alignment horizontal="right" vertical="center" shrinkToFit="1"/>
    </xf>
    <xf numFmtId="184" fontId="8" fillId="0" borderId="7" xfId="43" applyNumberFormat="1" applyFill="1" applyBorder="1" applyAlignment="1">
      <alignment horizontal="center" vertical="center" shrinkToFit="1"/>
    </xf>
    <xf numFmtId="186" fontId="7" fillId="0" borderId="9" xfId="73" applyNumberFormat="1" applyFont="1" applyFill="1" applyBorder="1" applyAlignment="1" applyProtection="1">
      <alignment horizontal="center" vertical="center" shrinkToFit="1"/>
    </xf>
    <xf numFmtId="186" fontId="7" fillId="0" borderId="11" xfId="73" applyNumberFormat="1" applyFont="1" applyFill="1" applyBorder="1" applyAlignment="1" applyProtection="1">
      <alignment horizontal="center" vertical="center" shrinkToFit="1"/>
    </xf>
    <xf numFmtId="186" fontId="7" fillId="0" borderId="12" xfId="73" applyNumberFormat="1" applyFont="1" applyFill="1" applyBorder="1" applyAlignment="1" applyProtection="1">
      <alignment horizontal="center" vertical="center" shrinkToFit="1"/>
    </xf>
    <xf numFmtId="0" fontId="7" fillId="0" borderId="7" xfId="43" applyFont="1" applyFill="1" applyBorder="1" applyAlignment="1">
      <alignment horizontal="center" vertical="center" shrinkToFit="1"/>
    </xf>
    <xf numFmtId="0" fontId="44" fillId="0" borderId="0" xfId="40" applyFont="1">
      <alignment vertical="center"/>
    </xf>
    <xf numFmtId="0" fontId="45" fillId="0" borderId="0" xfId="40" applyFont="1">
      <alignment vertical="center"/>
    </xf>
    <xf numFmtId="0" fontId="30" fillId="0" borderId="0" xfId="40">
      <alignment vertical="center"/>
    </xf>
    <xf numFmtId="0" fontId="46" fillId="2" borderId="0" xfId="40" applyFont="1" applyFill="1" applyAlignment="1">
      <alignment horizontal="center" vertical="center"/>
    </xf>
    <xf numFmtId="0" fontId="47" fillId="0" borderId="0" xfId="40" applyFont="1" applyAlignment="1">
      <alignment horizontal="right" vertical="center"/>
    </xf>
    <xf numFmtId="0" fontId="31" fillId="0" borderId="7" xfId="40" applyFont="1" applyBorder="1" applyAlignment="1">
      <alignment horizontal="center" vertical="center" wrapText="1"/>
    </xf>
    <xf numFmtId="0" fontId="31" fillId="0" borderId="10" xfId="40" applyFont="1" applyBorder="1" applyAlignment="1">
      <alignment horizontal="center" vertical="center" wrapText="1"/>
    </xf>
    <xf numFmtId="0" fontId="31" fillId="0" borderId="11" xfId="40" applyFont="1" applyBorder="1" applyAlignment="1">
      <alignment horizontal="center" vertical="center" wrapText="1"/>
    </xf>
    <xf numFmtId="0" fontId="31" fillId="0" borderId="12" xfId="40" applyFont="1" applyBorder="1" applyAlignment="1">
      <alignment horizontal="center" vertical="center" wrapText="1"/>
    </xf>
    <xf numFmtId="0" fontId="31" fillId="0" borderId="0" xfId="40" applyFont="1" applyBorder="1" applyAlignment="1">
      <alignment horizontal="center" vertical="center" wrapText="1"/>
    </xf>
    <xf numFmtId="0" fontId="48" fillId="0" borderId="7" xfId="55" applyFont="1" applyBorder="1" applyAlignment="1">
      <alignment horizontal="center" vertical="center"/>
    </xf>
    <xf numFmtId="183" fontId="49" fillId="0" borderId="7" xfId="55" applyNumberFormat="1" applyFont="1" applyBorder="1" applyAlignment="1">
      <alignment horizontal="center" vertical="center"/>
    </xf>
    <xf numFmtId="183" fontId="50" fillId="0" borderId="7" xfId="40" applyNumberFormat="1" applyFont="1" applyBorder="1" applyAlignment="1">
      <alignment horizontal="center" vertical="center"/>
    </xf>
    <xf numFmtId="183" fontId="51" fillId="0" borderId="7" xfId="55" applyNumberFormat="1" applyFont="1" applyBorder="1" applyAlignment="1">
      <alignment horizontal="center" vertical="center"/>
    </xf>
    <xf numFmtId="183" fontId="52" fillId="0" borderId="7" xfId="40" applyNumberFormat="1" applyFont="1" applyBorder="1" applyAlignment="1">
      <alignment horizontal="center" vertical="center"/>
    </xf>
    <xf numFmtId="0" fontId="39" fillId="0" borderId="8" xfId="55" applyFont="1" applyBorder="1" applyAlignment="1">
      <alignment horizontal="center" vertical="center"/>
    </xf>
    <xf numFmtId="183" fontId="51" fillId="0" borderId="8" xfId="55" applyNumberFormat="1" applyFont="1" applyBorder="1" applyAlignment="1">
      <alignment horizontal="center" vertical="center"/>
    </xf>
    <xf numFmtId="183" fontId="52" fillId="0" borderId="8" xfId="40" applyNumberFormat="1" applyFont="1" applyBorder="1" applyAlignment="1">
      <alignment horizontal="center" vertical="center"/>
    </xf>
    <xf numFmtId="0" fontId="39" fillId="0" borderId="10" xfId="55" applyFont="1" applyFill="1" applyBorder="1" applyAlignment="1">
      <alignment horizontal="left" vertical="center" wrapText="1"/>
    </xf>
    <xf numFmtId="0" fontId="13" fillId="0" borderId="0" xfId="40" applyFont="1" applyAlignment="1">
      <alignment horizontal="right" vertical="center"/>
    </xf>
    <xf numFmtId="0" fontId="53" fillId="0" borderId="0" xfId="40" applyFont="1" applyAlignment="1">
      <alignment horizontal="center" vertical="center"/>
    </xf>
    <xf numFmtId="0" fontId="46" fillId="0" borderId="0" xfId="40" applyFont="1" applyFill="1" applyAlignment="1">
      <alignment horizontal="center" vertical="center"/>
    </xf>
    <xf numFmtId="0" fontId="53" fillId="0" borderId="0" xfId="40" applyFont="1" applyFill="1" applyAlignment="1">
      <alignment horizontal="center" vertical="center"/>
    </xf>
    <xf numFmtId="0" fontId="29" fillId="0" borderId="7" xfId="40" applyFont="1" applyFill="1" applyBorder="1" applyAlignment="1">
      <alignment horizontal="center" vertical="center"/>
    </xf>
    <xf numFmtId="0" fontId="29" fillId="0" borderId="7" xfId="40" applyFont="1" applyFill="1" applyBorder="1" applyAlignment="1">
      <alignment horizontal="center" vertical="center" wrapText="1"/>
    </xf>
    <xf numFmtId="0" fontId="29" fillId="0" borderId="13" xfId="40" applyFont="1" applyFill="1" applyBorder="1" applyAlignment="1">
      <alignment horizontal="center" vertical="center" wrapText="1"/>
    </xf>
    <xf numFmtId="0" fontId="29" fillId="0" borderId="8" xfId="40" applyFont="1" applyFill="1" applyBorder="1" applyAlignment="1">
      <alignment horizontal="center" vertical="center" wrapText="1"/>
    </xf>
    <xf numFmtId="0" fontId="54" fillId="0" borderId="0" xfId="40" applyFont="1" applyFill="1" applyBorder="1" applyAlignment="1">
      <alignment horizontal="center" vertical="center" wrapText="1"/>
    </xf>
    <xf numFmtId="0" fontId="55" fillId="0" borderId="8" xfId="40" applyFont="1" applyFill="1" applyBorder="1" applyAlignment="1">
      <alignment horizontal="center" vertical="center" wrapText="1"/>
    </xf>
    <xf numFmtId="0" fontId="56" fillId="0" borderId="7" xfId="43" applyFont="1" applyFill="1" applyBorder="1" applyAlignment="1">
      <alignment horizontal="center" vertical="center"/>
    </xf>
    <xf numFmtId="189" fontId="31" fillId="0" borderId="7" xfId="40" applyNumberFormat="1" applyFont="1" applyFill="1" applyBorder="1" applyAlignment="1">
      <alignment horizontal="center" vertical="center" wrapText="1"/>
    </xf>
    <xf numFmtId="0" fontId="54" fillId="0" borderId="7" xfId="40" applyFont="1" applyFill="1" applyBorder="1" applyAlignment="1">
      <alignment horizontal="center" vertical="center" wrapText="1"/>
    </xf>
    <xf numFmtId="0" fontId="55" fillId="0" borderId="7" xfId="40" applyFont="1" applyFill="1" applyBorder="1" applyAlignment="1">
      <alignment horizontal="center" vertical="center" wrapText="1"/>
    </xf>
    <xf numFmtId="188" fontId="21" fillId="0" borderId="7" xfId="40" applyNumberFormat="1" applyFont="1" applyFill="1" applyBorder="1" applyAlignment="1">
      <alignment horizontal="center" vertical="center"/>
    </xf>
    <xf numFmtId="188" fontId="11" fillId="0" borderId="7" xfId="40" applyNumberFormat="1" applyFont="1" applyFill="1" applyBorder="1" applyAlignment="1">
      <alignment horizontal="center" vertical="center"/>
    </xf>
    <xf numFmtId="0" fontId="39" fillId="0" borderId="0" xfId="55" applyFont="1" applyFill="1" applyBorder="1" applyAlignment="1">
      <alignment horizontal="left" vertical="center" wrapText="1"/>
    </xf>
    <xf numFmtId="0" fontId="31" fillId="0" borderId="6" xfId="40" applyFont="1" applyFill="1" applyBorder="1" applyAlignment="1">
      <alignment horizontal="right" vertical="center"/>
    </xf>
    <xf numFmtId="0" fontId="6" fillId="2" borderId="0" xfId="65" applyFont="1" applyFill="1" applyAlignment="1">
      <alignment horizontal="center" vertical="center"/>
    </xf>
    <xf numFmtId="0" fontId="19" fillId="0" borderId="0" xfId="65" applyFont="1" applyAlignment="1">
      <alignment horizontal="center" vertical="center"/>
    </xf>
    <xf numFmtId="179" fontId="7" fillId="0" borderId="0" xfId="61" applyNumberFormat="1" applyFont="1" applyFill="1" applyBorder="1" applyAlignment="1">
      <alignment horizontal="center" vertical="center"/>
    </xf>
    <xf numFmtId="0" fontId="7" fillId="0" borderId="7" xfId="65" applyFont="1" applyFill="1" applyBorder="1" applyAlignment="1">
      <alignment horizontal="center" vertical="center"/>
    </xf>
    <xf numFmtId="0" fontId="57" fillId="0" borderId="7" xfId="65" applyFont="1" applyFill="1" applyBorder="1" applyAlignment="1">
      <alignment horizontal="center" vertical="center"/>
    </xf>
    <xf numFmtId="0" fontId="58" fillId="0" borderId="7" xfId="65" applyFont="1" applyBorder="1">
      <alignment vertical="center"/>
    </xf>
    <xf numFmtId="188" fontId="58" fillId="0" borderId="7" xfId="65" applyNumberFormat="1" applyFont="1" applyBorder="1">
      <alignment vertical="center"/>
    </xf>
    <xf numFmtId="0" fontId="59" fillId="0" borderId="7" xfId="65" applyFont="1" applyFill="1" applyBorder="1" applyAlignment="1">
      <alignment horizontal="center" vertical="center"/>
    </xf>
    <xf numFmtId="188" fontId="20" fillId="0" borderId="0" xfId="65" applyNumberFormat="1" applyFont="1" applyBorder="1">
      <alignment vertical="center"/>
    </xf>
    <xf numFmtId="177" fontId="11" fillId="0" borderId="7" xfId="65" applyNumberFormat="1" applyFont="1" applyFill="1" applyBorder="1">
      <alignment vertical="center"/>
    </xf>
    <xf numFmtId="0" fontId="8" fillId="0" borderId="7" xfId="65" applyFont="1" applyBorder="1">
      <alignment vertical="center"/>
    </xf>
    <xf numFmtId="188" fontId="8" fillId="0" borderId="7" xfId="65" applyNumberFormat="1" applyFont="1" applyBorder="1">
      <alignment vertical="center"/>
    </xf>
    <xf numFmtId="188" fontId="11" fillId="0" borderId="0" xfId="65" applyNumberFormat="1" applyFont="1" applyBorder="1">
      <alignment vertical="center"/>
    </xf>
    <xf numFmtId="177" fontId="11" fillId="0" borderId="7" xfId="65" applyNumberFormat="1" applyFont="1" applyFill="1" applyBorder="1" applyAlignment="1">
      <alignment horizontal="left" vertical="center" indent="1"/>
    </xf>
    <xf numFmtId="0" fontId="37" fillId="0" borderId="7" xfId="63" applyFont="1" applyFill="1" applyBorder="1" applyAlignment="1">
      <alignment horizontal="right" vertical="center"/>
    </xf>
    <xf numFmtId="179" fontId="60" fillId="0" borderId="7" xfId="61" applyNumberFormat="1" applyFont="1" applyFill="1" applyBorder="1" applyAlignment="1">
      <alignment vertical="center"/>
    </xf>
    <xf numFmtId="0" fontId="12" fillId="0" borderId="7" xfId="48" applyFont="1" applyFill="1" applyBorder="1" applyAlignment="1">
      <alignment horizontal="center" vertical="center"/>
    </xf>
    <xf numFmtId="0" fontId="60" fillId="0" borderId="7" xfId="48" applyFont="1" applyFill="1" applyBorder="1" applyAlignment="1">
      <alignment horizontal="center" vertical="center"/>
    </xf>
    <xf numFmtId="0" fontId="59" fillId="0" borderId="7" xfId="61" applyFont="1" applyFill="1" applyBorder="1" applyAlignment="1">
      <alignment horizontal="left" vertical="center"/>
    </xf>
    <xf numFmtId="188" fontId="8" fillId="0" borderId="7" xfId="65" applyNumberFormat="1" applyFont="1" applyBorder="1" applyAlignment="1">
      <alignment horizontal="right" vertical="center"/>
    </xf>
    <xf numFmtId="188" fontId="11" fillId="0" borderId="0" xfId="65" applyNumberFormat="1" applyFont="1" applyBorder="1" applyAlignment="1">
      <alignment horizontal="right" vertical="center"/>
    </xf>
    <xf numFmtId="0" fontId="12" fillId="0" borderId="0" xfId="48" applyFont="1" applyFill="1" applyBorder="1" applyAlignment="1">
      <alignment horizontal="center" vertical="center"/>
    </xf>
    <xf numFmtId="0" fontId="57" fillId="0" borderId="0" xfId="61" applyFont="1" applyFill="1" applyBorder="1" applyAlignment="1">
      <alignment horizontal="left" vertical="center"/>
    </xf>
    <xf numFmtId="0" fontId="58" fillId="0" borderId="0" xfId="65" applyFont="1" applyBorder="1">
      <alignment vertical="center"/>
    </xf>
    <xf numFmtId="188" fontId="8" fillId="0" borderId="0" xfId="65" applyNumberFormat="1" applyFont="1" applyBorder="1" applyAlignment="1">
      <alignment horizontal="right" vertical="center"/>
    </xf>
    <xf numFmtId="0" fontId="11" fillId="0" borderId="0" xfId="43" applyFont="1" applyFill="1" applyAlignment="1">
      <alignment horizontal="left" vertical="center" wrapText="1"/>
    </xf>
    <xf numFmtId="0" fontId="18" fillId="0" borderId="0" xfId="48" applyFont="1" applyFill="1">
      <alignment vertical="center"/>
    </xf>
    <xf numFmtId="0" fontId="19" fillId="0" borderId="0" xfId="43" applyFont="1" applyFill="1" applyAlignment="1">
      <alignment horizontal="center" vertical="center"/>
    </xf>
    <xf numFmtId="0" fontId="8" fillId="0" borderId="6" xfId="43" applyFill="1" applyBorder="1" applyAlignment="1">
      <alignment horizontal="right"/>
    </xf>
    <xf numFmtId="177" fontId="14" fillId="0" borderId="7" xfId="43" applyNumberFormat="1" applyFont="1" applyFill="1" applyBorder="1" applyAlignment="1">
      <alignment horizontal="right" vertical="center"/>
    </xf>
    <xf numFmtId="187" fontId="4" fillId="0" borderId="7" xfId="12" applyNumberFormat="1" applyFont="1" applyFill="1" applyBorder="1" applyAlignment="1">
      <alignment horizontal="right" vertical="center"/>
    </xf>
    <xf numFmtId="0" fontId="14" fillId="0" borderId="7" xfId="43" applyNumberFormat="1" applyFont="1" applyFill="1" applyBorder="1" applyAlignment="1">
      <alignment horizontal="right" vertical="center"/>
    </xf>
    <xf numFmtId="0" fontId="11" fillId="0" borderId="7" xfId="43" applyFont="1" applyFill="1" applyBorder="1">
      <alignment vertical="center"/>
    </xf>
    <xf numFmtId="177" fontId="13" fillId="0" borderId="7" xfId="21" applyNumberFormat="1" applyFont="1" applyFill="1" applyBorder="1" applyAlignment="1">
      <alignment horizontal="right" vertical="center"/>
    </xf>
    <xf numFmtId="181" fontId="31" fillId="0" borderId="7" xfId="21" applyNumberFormat="1" applyFont="1" applyFill="1" applyBorder="1" applyAlignment="1">
      <alignment horizontal="right" vertical="center"/>
    </xf>
    <xf numFmtId="177" fontId="4" fillId="0" borderId="7" xfId="21" applyNumberFormat="1" applyFont="1" applyFill="1" applyBorder="1" applyAlignment="1">
      <alignment horizontal="right" vertical="center"/>
    </xf>
    <xf numFmtId="177" fontId="4" fillId="0" borderId="7" xfId="21" applyNumberFormat="1" applyFont="1" applyFill="1" applyBorder="1" applyAlignment="1">
      <alignment horizontal="center" vertical="center"/>
    </xf>
    <xf numFmtId="0" fontId="8" fillId="0" borderId="7" xfId="43" applyFill="1" applyBorder="1">
      <alignment vertical="center"/>
    </xf>
    <xf numFmtId="0" fontId="8" fillId="0" borderId="7" xfId="43" applyFill="1" applyBorder="1" applyAlignment="1">
      <alignment vertical="center"/>
    </xf>
    <xf numFmtId="177" fontId="11" fillId="0" borderId="7" xfId="43" applyNumberFormat="1" applyFont="1" applyFill="1" applyBorder="1">
      <alignment vertical="center"/>
    </xf>
    <xf numFmtId="0" fontId="11" fillId="2" borderId="7" xfId="43" applyFont="1" applyFill="1" applyBorder="1">
      <alignment vertical="center"/>
    </xf>
    <xf numFmtId="0" fontId="4" fillId="2" borderId="7" xfId="43" applyFont="1" applyFill="1" applyBorder="1" applyAlignment="1"/>
    <xf numFmtId="0" fontId="4" fillId="0" borderId="7" xfId="43" applyFont="1" applyFill="1" applyBorder="1" applyAlignment="1"/>
    <xf numFmtId="0" fontId="8" fillId="0" borderId="8" xfId="43" applyFill="1" applyBorder="1" applyAlignment="1"/>
    <xf numFmtId="177" fontId="8" fillId="0" borderId="8" xfId="43" applyNumberFormat="1" applyFill="1" applyBorder="1" applyAlignment="1">
      <alignment horizontal="center" vertical="center"/>
    </xf>
    <xf numFmtId="180" fontId="61" fillId="0" borderId="7" xfId="43" applyNumberFormat="1" applyFont="1" applyFill="1" applyBorder="1" applyAlignment="1">
      <alignment vertical="center"/>
    </xf>
    <xf numFmtId="177" fontId="4" fillId="0" borderId="9" xfId="21" applyNumberFormat="1" applyFont="1" applyFill="1" applyBorder="1" applyAlignment="1">
      <alignment horizontal="right" vertical="center"/>
    </xf>
    <xf numFmtId="9" fontId="14" fillId="0" borderId="7" xfId="43" applyNumberFormat="1" applyFont="1" applyFill="1" applyBorder="1" applyAlignment="1">
      <alignment horizontal="right" vertical="center"/>
    </xf>
    <xf numFmtId="0" fontId="16" fillId="0" borderId="7" xfId="0" applyFont="1" applyFill="1" applyBorder="1" applyAlignment="1">
      <alignment horizontal="left" vertical="center"/>
    </xf>
    <xf numFmtId="177" fontId="13" fillId="2" borderId="7" xfId="21" applyNumberFormat="1" applyFont="1" applyFill="1" applyBorder="1" applyAlignment="1">
      <alignment horizontal="right" vertical="center"/>
    </xf>
    <xf numFmtId="177" fontId="18" fillId="0" borderId="7" xfId="21" applyNumberFormat="1" applyFont="1" applyFill="1" applyBorder="1" applyAlignment="1">
      <alignment horizontal="right" vertical="center"/>
    </xf>
    <xf numFmtId="0" fontId="8" fillId="2" borderId="0" xfId="43" applyFill="1" applyAlignment="1">
      <alignment horizontal="left" vertical="center" wrapText="1"/>
    </xf>
    <xf numFmtId="0" fontId="4" fillId="0" borderId="0" xfId="70" applyFont="1" applyFill="1"/>
    <xf numFmtId="180" fontId="4" fillId="0" borderId="0" xfId="70" applyNumberFormat="1" applyFont="1" applyFill="1" applyAlignment="1">
      <alignment vertical="center"/>
    </xf>
    <xf numFmtId="41" fontId="4" fillId="0" borderId="0" xfId="70" applyNumberFormat="1" applyFont="1" applyFill="1" applyAlignment="1">
      <alignment horizontal="right" vertical="center"/>
    </xf>
    <xf numFmtId="41" fontId="8" fillId="0" borderId="0" xfId="65" applyNumberFormat="1" applyFill="1" applyBorder="1" applyAlignment="1">
      <alignment horizontal="right" vertical="center"/>
    </xf>
    <xf numFmtId="0" fontId="7" fillId="0" borderId="7" xfId="70" applyFont="1" applyFill="1" applyBorder="1" applyAlignment="1">
      <alignment horizontal="center" vertical="center"/>
    </xf>
    <xf numFmtId="41" fontId="7" fillId="0" borderId="7" xfId="70" applyNumberFormat="1" applyFont="1" applyFill="1" applyBorder="1" applyAlignment="1">
      <alignment horizontal="center" vertical="center"/>
    </xf>
    <xf numFmtId="0" fontId="7" fillId="0" borderId="7" xfId="71" applyFont="1" applyFill="1" applyBorder="1" applyAlignment="1">
      <alignment horizontal="left" vertical="center"/>
    </xf>
    <xf numFmtId="41" fontId="18" fillId="0" borderId="7" xfId="0" applyNumberFormat="1" applyFont="1" applyFill="1" applyBorder="1" applyAlignment="1" applyProtection="1">
      <alignment horizontal="right" vertical="center"/>
    </xf>
    <xf numFmtId="0" fontId="16" fillId="0" borderId="7" xfId="0" applyNumberFormat="1" applyFont="1" applyFill="1" applyBorder="1" applyAlignment="1" applyProtection="1">
      <alignment horizontal="left" vertical="center"/>
    </xf>
    <xf numFmtId="49" fontId="18" fillId="0" borderId="9" xfId="0" applyNumberFormat="1" applyFont="1" applyFill="1" applyBorder="1" applyAlignment="1" applyProtection="1">
      <alignment vertical="center"/>
    </xf>
    <xf numFmtId="184" fontId="4" fillId="0" borderId="0" xfId="70" applyNumberFormat="1" applyFont="1" applyFill="1"/>
    <xf numFmtId="49" fontId="18" fillId="0" borderId="9" xfId="0" applyNumberFormat="1" applyFont="1" applyFill="1" applyBorder="1" applyAlignment="1" applyProtection="1">
      <alignment vertical="center" shrinkToFit="1"/>
    </xf>
    <xf numFmtId="0" fontId="16" fillId="0" borderId="7" xfId="0" applyNumberFormat="1" applyFont="1" applyFill="1" applyBorder="1" applyAlignment="1" applyProtection="1">
      <alignment horizontal="left" vertical="center" shrinkToFit="1"/>
    </xf>
    <xf numFmtId="41" fontId="16" fillId="0" borderId="7" xfId="0" applyNumberFormat="1" applyFont="1" applyFill="1" applyBorder="1" applyAlignment="1" applyProtection="1">
      <alignment horizontal="right" vertical="center"/>
    </xf>
    <xf numFmtId="0" fontId="62" fillId="0" borderId="7" xfId="0" applyNumberFormat="1" applyFont="1" applyFill="1" applyBorder="1" applyAlignment="1" applyProtection="1">
      <alignment horizontal="left" vertical="center" shrinkToFit="1"/>
    </xf>
    <xf numFmtId="41" fontId="62" fillId="0" borderId="7" xfId="0" applyNumberFormat="1" applyFont="1" applyFill="1" applyBorder="1" applyAlignment="1" applyProtection="1">
      <alignment horizontal="right" vertical="center"/>
    </xf>
    <xf numFmtId="0" fontId="4" fillId="0" borderId="0" xfId="70" applyFont="1" applyFill="1" applyAlignment="1">
      <alignment vertical="center"/>
    </xf>
    <xf numFmtId="177" fontId="4" fillId="0" borderId="0" xfId="70" applyNumberFormat="1" applyFont="1" applyFill="1"/>
    <xf numFmtId="0" fontId="8" fillId="0" borderId="0" xfId="65" applyFill="1" applyBorder="1" applyAlignment="1">
      <alignment horizontal="center" vertical="center"/>
    </xf>
    <xf numFmtId="3" fontId="63" fillId="0" borderId="0" xfId="0" applyNumberFormat="1" applyFont="1" applyFill="1" applyBorder="1" applyAlignment="1" applyProtection="1">
      <alignment horizontal="right" vertical="center"/>
    </xf>
    <xf numFmtId="177" fontId="7" fillId="0" borderId="7" xfId="70" applyNumberFormat="1" applyFont="1" applyFill="1" applyBorder="1" applyAlignment="1">
      <alignment horizontal="center" vertical="center"/>
    </xf>
    <xf numFmtId="0" fontId="64" fillId="0" borderId="7" xfId="65" applyFont="1" applyFill="1" applyBorder="1">
      <alignment vertical="center"/>
    </xf>
    <xf numFmtId="0" fontId="7" fillId="0" borderId="7" xfId="70" applyFont="1" applyFill="1" applyBorder="1" applyAlignment="1">
      <alignment horizontal="left" vertical="center"/>
    </xf>
    <xf numFmtId="187" fontId="10" fillId="0" borderId="7" xfId="12" applyNumberFormat="1" applyFont="1" applyFill="1" applyBorder="1" applyAlignment="1">
      <alignment horizontal="right" vertical="center"/>
    </xf>
    <xf numFmtId="0" fontId="11" fillId="0" borderId="7" xfId="65" applyFont="1" applyFill="1" applyBorder="1" applyAlignment="1">
      <alignment vertical="center"/>
    </xf>
    <xf numFmtId="179" fontId="11" fillId="0" borderId="7" xfId="65" applyNumberFormat="1" applyFont="1" applyFill="1" applyBorder="1" applyAlignment="1">
      <alignment vertical="center"/>
    </xf>
    <xf numFmtId="0" fontId="41" fillId="0" borderId="7" xfId="65" applyFont="1" applyFill="1" applyBorder="1" applyAlignment="1">
      <alignment horizontal="right" vertical="center"/>
    </xf>
    <xf numFmtId="188" fontId="11" fillId="0" borderId="7" xfId="65" applyNumberFormat="1" applyFont="1" applyFill="1" applyBorder="1">
      <alignment vertical="center"/>
    </xf>
    <xf numFmtId="188" fontId="11" fillId="0" borderId="7" xfId="65" applyNumberFormat="1" applyFont="1" applyFill="1" applyBorder="1" applyAlignment="1">
      <alignment horizontal="right" vertical="center"/>
    </xf>
    <xf numFmtId="180" fontId="4" fillId="0" borderId="7" xfId="70" applyNumberFormat="1" applyFont="1" applyFill="1" applyBorder="1" applyAlignment="1">
      <alignment vertical="center"/>
    </xf>
    <xf numFmtId="177" fontId="4" fillId="0" borderId="7" xfId="70" applyNumberFormat="1" applyFont="1" applyFill="1" applyBorder="1"/>
    <xf numFmtId="0" fontId="4" fillId="0" borderId="7" xfId="70" applyFont="1" applyFill="1" applyBorder="1" applyAlignment="1">
      <alignment vertical="center"/>
    </xf>
    <xf numFmtId="177" fontId="18" fillId="0" borderId="7" xfId="70" applyNumberFormat="1" applyFont="1" applyFill="1" applyBorder="1" applyAlignment="1">
      <alignment horizontal="right" vertical="center"/>
    </xf>
    <xf numFmtId="177" fontId="10" fillId="0" borderId="7" xfId="65" applyNumberFormat="1" applyFont="1" applyFill="1" applyBorder="1">
      <alignment vertical="center"/>
    </xf>
    <xf numFmtId="0" fontId="4" fillId="0" borderId="7" xfId="70" applyFont="1" applyFill="1" applyBorder="1"/>
    <xf numFmtId="0" fontId="4" fillId="2" borderId="0" xfId="71" applyFont="1" applyFill="1"/>
    <xf numFmtId="177" fontId="18" fillId="2" borderId="7" xfId="70" applyNumberFormat="1" applyFont="1" applyFill="1" applyBorder="1" applyAlignment="1">
      <alignment horizontal="right" vertical="center"/>
    </xf>
    <xf numFmtId="177" fontId="18" fillId="0" borderId="7" xfId="71" applyNumberFormat="1" applyFont="1" applyFill="1" applyBorder="1" applyAlignment="1">
      <alignment horizontal="right" vertical="center"/>
    </xf>
    <xf numFmtId="177" fontId="18" fillId="0" borderId="7" xfId="70" applyNumberFormat="1" applyFont="1" applyFill="1" applyBorder="1" applyAlignment="1">
      <alignment horizontal="right"/>
    </xf>
    <xf numFmtId="0" fontId="8" fillId="0" borderId="0" xfId="65" applyFill="1" applyAlignment="1">
      <alignment horizontal="left" vertical="center" wrapText="1"/>
    </xf>
    <xf numFmtId="41" fontId="65" fillId="2" borderId="7" xfId="46" applyFont="1" applyFill="1" applyBorder="1" applyAlignment="1">
      <alignment vertical="center"/>
    </xf>
    <xf numFmtId="0" fontId="66" fillId="0" borderId="7" xfId="65" applyFont="1" applyFill="1" applyBorder="1">
      <alignment vertical="center"/>
    </xf>
    <xf numFmtId="177" fontId="11" fillId="2" borderId="7" xfId="65" applyNumberFormat="1" applyFont="1" applyFill="1" applyBorder="1">
      <alignment vertical="center"/>
    </xf>
    <xf numFmtId="0" fontId="66" fillId="2" borderId="7" xfId="65" applyFont="1" applyFill="1" applyBorder="1">
      <alignment vertical="center"/>
    </xf>
    <xf numFmtId="177" fontId="4" fillId="0" borderId="7" xfId="73" applyNumberFormat="1" applyFont="1" applyFill="1" applyBorder="1" applyAlignment="1">
      <alignment horizontal="right"/>
    </xf>
    <xf numFmtId="177" fontId="65" fillId="0" borderId="7" xfId="73" applyNumberFormat="1" applyFont="1" applyFill="1" applyBorder="1" applyAlignment="1">
      <alignment horizontal="right"/>
    </xf>
    <xf numFmtId="179" fontId="66" fillId="2" borderId="7" xfId="65" applyNumberFormat="1" applyFont="1" applyFill="1" applyBorder="1" applyAlignment="1">
      <alignment horizontal="right" vertical="center"/>
    </xf>
    <xf numFmtId="179" fontId="66" fillId="0" borderId="7" xfId="65" applyNumberFormat="1" applyFont="1" applyFill="1" applyBorder="1" applyAlignment="1">
      <alignment horizontal="right" vertical="center"/>
    </xf>
    <xf numFmtId="0" fontId="36" fillId="0" borderId="0" xfId="60" applyFont="1" applyFill="1" applyBorder="1">
      <alignment vertical="center"/>
    </xf>
    <xf numFmtId="0" fontId="13" fillId="0" borderId="0" xfId="65" applyFont="1" applyFill="1" applyAlignment="1">
      <alignment horizontal="left" vertical="center" wrapText="1"/>
    </xf>
    <xf numFmtId="0" fontId="29" fillId="2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30" fillId="2" borderId="0" xfId="0" applyFont="1" applyFill="1" applyBorder="1" applyAlignment="1">
      <alignment vertical="center"/>
    </xf>
    <xf numFmtId="0" fontId="30" fillId="2" borderId="0" xfId="0" applyFont="1" applyFill="1" applyAlignment="1">
      <alignment vertical="center"/>
    </xf>
    <xf numFmtId="0" fontId="5" fillId="2" borderId="0" xfId="65" applyFont="1" applyFill="1" applyAlignment="1">
      <alignment horizontal="left" vertical="center"/>
    </xf>
    <xf numFmtId="0" fontId="29" fillId="2" borderId="0" xfId="0" applyFont="1" applyFill="1" applyBorder="1" applyAlignment="1">
      <alignment vertical="center"/>
    </xf>
    <xf numFmtId="0" fontId="20" fillId="0" borderId="0" xfId="65" applyFont="1" applyFill="1" applyAlignment="1">
      <alignment horizontal="center" vertical="center"/>
    </xf>
    <xf numFmtId="0" fontId="8" fillId="2" borderId="6" xfId="65" applyFill="1" applyBorder="1" applyAlignment="1">
      <alignment horizontal="right" vertical="center"/>
    </xf>
    <xf numFmtId="0" fontId="8" fillId="0" borderId="6" xfId="65" applyFill="1" applyBorder="1" applyAlignment="1">
      <alignment horizontal="right" vertical="center"/>
    </xf>
    <xf numFmtId="0" fontId="9" fillId="0" borderId="7" xfId="78" applyFont="1" applyFill="1" applyBorder="1" applyAlignment="1" applyProtection="1">
      <alignment horizontal="left" vertical="center" wrapText="1"/>
      <protection locked="0"/>
    </xf>
    <xf numFmtId="41" fontId="31" fillId="2" borderId="7" xfId="46" applyFont="1" applyFill="1" applyBorder="1" applyAlignment="1">
      <alignment vertical="center"/>
    </xf>
    <xf numFmtId="0" fontId="62" fillId="0" borderId="9" xfId="0" applyNumberFormat="1" applyFont="1" applyFill="1" applyBorder="1" applyAlignment="1" applyProtection="1">
      <alignment horizontal="left" vertical="center"/>
    </xf>
    <xf numFmtId="0" fontId="16" fillId="0" borderId="9" xfId="0" applyNumberFormat="1" applyFont="1" applyFill="1" applyBorder="1" applyAlignment="1" applyProtection="1">
      <alignment horizontal="left" vertical="center"/>
    </xf>
    <xf numFmtId="0" fontId="62" fillId="0" borderId="7" xfId="0" applyNumberFormat="1" applyFont="1" applyFill="1" applyBorder="1" applyAlignment="1" applyProtection="1">
      <alignment horizontal="left" vertical="center"/>
    </xf>
    <xf numFmtId="0" fontId="8" fillId="2" borderId="0" xfId="65" applyFill="1" applyAlignment="1">
      <alignment horizontal="center" vertical="center" wrapText="1"/>
    </xf>
    <xf numFmtId="0" fontId="8" fillId="0" borderId="0" xfId="65" applyFill="1" applyAlignment="1">
      <alignment horizontal="center" vertical="center" wrapText="1"/>
    </xf>
    <xf numFmtId="0" fontId="67" fillId="0" borderId="0" xfId="65" applyFont="1" applyFill="1" applyAlignment="1">
      <alignment horizontal="center" vertical="center"/>
    </xf>
    <xf numFmtId="0" fontId="68" fillId="0" borderId="0" xfId="65" applyFont="1" applyFill="1" applyAlignment="1">
      <alignment horizontal="center" vertical="center"/>
    </xf>
    <xf numFmtId="0" fontId="7" fillId="2" borderId="7" xfId="69" applyFont="1" applyFill="1" applyBorder="1" applyAlignment="1" applyProtection="1">
      <alignment horizontal="center" vertical="center" wrapText="1"/>
      <protection locked="0"/>
    </xf>
    <xf numFmtId="0" fontId="7" fillId="2" borderId="7" xfId="78" applyFont="1" applyFill="1" applyBorder="1" applyAlignment="1" applyProtection="1">
      <alignment horizontal="left" vertical="center" wrapText="1"/>
      <protection locked="0"/>
    </xf>
    <xf numFmtId="10" fontId="10" fillId="2" borderId="7" xfId="12" applyNumberFormat="1" applyFont="1" applyFill="1" applyBorder="1">
      <alignment vertical="center"/>
    </xf>
    <xf numFmtId="0" fontId="16" fillId="0" borderId="7" xfId="0" applyFont="1" applyFill="1" applyBorder="1" applyAlignment="1">
      <alignment vertical="center"/>
    </xf>
    <xf numFmtId="0" fontId="8" fillId="0" borderId="7" xfId="65" applyFill="1" applyBorder="1">
      <alignment vertical="center"/>
    </xf>
    <xf numFmtId="0" fontId="36" fillId="0" borderId="8" xfId="60" applyFont="1" applyFill="1" applyBorder="1">
      <alignment vertical="center"/>
    </xf>
    <xf numFmtId="0" fontId="36" fillId="2" borderId="8" xfId="60" applyFont="1" applyFill="1" applyBorder="1">
      <alignment vertical="center"/>
    </xf>
    <xf numFmtId="41" fontId="69" fillId="2" borderId="0" xfId="46" applyFont="1" applyFill="1" applyBorder="1" applyAlignment="1">
      <alignment vertical="center"/>
    </xf>
    <xf numFmtId="41" fontId="40" fillId="0" borderId="0" xfId="46" applyFont="1" applyAlignment="1">
      <alignment vertical="center"/>
    </xf>
    <xf numFmtId="181" fontId="40" fillId="0" borderId="0" xfId="67" applyNumberFormat="1" applyFont="1" applyAlignment="1">
      <alignment vertical="center"/>
    </xf>
    <xf numFmtId="0" fontId="30" fillId="0" borderId="0" xfId="0" applyFont="1" applyFill="1" applyBorder="1" applyAlignment="1">
      <alignment vertical="center"/>
    </xf>
    <xf numFmtId="41" fontId="40" fillId="0" borderId="0" xfId="46" applyFont="1" applyFill="1" applyBorder="1" applyAlignment="1" applyProtection="1">
      <alignment horizontal="center" vertical="center"/>
    </xf>
    <xf numFmtId="181" fontId="31" fillId="3" borderId="0" xfId="67" applyNumberFormat="1" applyFont="1" applyFill="1" applyBorder="1" applyAlignment="1" applyProtection="1">
      <alignment horizontal="right" vertical="center"/>
    </xf>
    <xf numFmtId="186" fontId="7" fillId="3" borderId="7" xfId="73" applyNumberFormat="1" applyFont="1" applyFill="1" applyBorder="1" applyAlignment="1" applyProtection="1">
      <alignment horizontal="left" vertical="center" wrapText="1"/>
    </xf>
    <xf numFmtId="186" fontId="18" fillId="0" borderId="7" xfId="73" applyNumberFormat="1" applyFont="1" applyFill="1" applyBorder="1" applyAlignment="1" applyProtection="1">
      <alignment horizontal="left" vertical="center" wrapText="1" indent="2"/>
    </xf>
    <xf numFmtId="10" fontId="33" fillId="2" borderId="7" xfId="12" applyNumberFormat="1" applyFont="1" applyFill="1" applyBorder="1" applyAlignment="1" applyProtection="1">
      <alignment horizontal="right" vertical="center"/>
    </xf>
    <xf numFmtId="186" fontId="7" fillId="0" borderId="7" xfId="73" applyNumberFormat="1" applyFont="1" applyFill="1" applyBorder="1" applyAlignment="1" applyProtection="1">
      <alignment horizontal="left" vertical="center" wrapText="1"/>
    </xf>
    <xf numFmtId="41" fontId="40" fillId="2" borderId="0" xfId="46" applyFont="1" applyFill="1" applyAlignment="1">
      <alignment vertical="center"/>
    </xf>
    <xf numFmtId="41" fontId="40" fillId="2" borderId="0" xfId="46" applyFont="1" applyFill="1" applyBorder="1" applyAlignment="1" applyProtection="1">
      <alignment horizontal="center" vertical="center"/>
    </xf>
    <xf numFmtId="41" fontId="43" fillId="2" borderId="7" xfId="46" applyFont="1" applyFill="1" applyBorder="1" applyAlignment="1" applyProtection="1">
      <alignment horizontal="center" vertical="center"/>
    </xf>
    <xf numFmtId="186" fontId="18" fillId="0" borderId="7" xfId="73" applyNumberFormat="1" applyFont="1" applyFill="1" applyBorder="1" applyAlignment="1" applyProtection="1">
      <alignment horizontal="left" vertical="center" wrapText="1" indent="1"/>
    </xf>
    <xf numFmtId="10" fontId="18" fillId="2" borderId="7" xfId="12" applyNumberFormat="1" applyFont="1" applyFill="1" applyBorder="1" applyAlignment="1" applyProtection="1">
      <alignment horizontal="right" vertical="center"/>
    </xf>
    <xf numFmtId="49" fontId="70" fillId="0" borderId="10" xfId="67" applyNumberFormat="1" applyFont="1" applyBorder="1" applyAlignment="1">
      <alignment horizontal="left" vertical="center" wrapText="1"/>
    </xf>
    <xf numFmtId="0" fontId="8" fillId="0" borderId="0" xfId="65" applyFill="1" applyAlignment="1">
      <alignment vertical="center" shrinkToFit="1"/>
    </xf>
    <xf numFmtId="186" fontId="40" fillId="0" borderId="0" xfId="67" applyNumberFormat="1" applyFont="1" applyBorder="1" applyAlignment="1">
      <alignment vertical="center" shrinkToFit="1"/>
    </xf>
    <xf numFmtId="186" fontId="40" fillId="0" borderId="0" xfId="67" applyNumberFormat="1" applyFont="1" applyAlignment="1">
      <alignment vertical="center" shrinkToFit="1"/>
    </xf>
    <xf numFmtId="41" fontId="40" fillId="2" borderId="0" xfId="46" applyFont="1" applyFill="1" applyAlignment="1">
      <alignment vertical="center" shrinkToFit="1"/>
    </xf>
    <xf numFmtId="181" fontId="40" fillId="2" borderId="0" xfId="67" applyNumberFormat="1" applyFont="1" applyFill="1" applyAlignment="1">
      <alignment vertical="center" shrinkToFit="1"/>
    </xf>
    <xf numFmtId="0" fontId="5" fillId="0" borderId="0" xfId="65" applyFont="1" applyFill="1" applyAlignment="1">
      <alignment vertical="center" shrinkToFit="1"/>
    </xf>
    <xf numFmtId="0" fontId="41" fillId="0" borderId="0" xfId="65" applyFont="1" applyFill="1" applyAlignment="1">
      <alignment vertical="center" shrinkToFit="1"/>
    </xf>
    <xf numFmtId="186" fontId="42" fillId="3" borderId="0" xfId="67" applyNumberFormat="1" applyFont="1" applyFill="1" applyAlignment="1" applyProtection="1">
      <alignment horizontal="center" vertical="center" shrinkToFit="1"/>
    </xf>
    <xf numFmtId="41" fontId="40" fillId="2" borderId="0" xfId="46" applyFont="1" applyFill="1" applyBorder="1" applyAlignment="1" applyProtection="1">
      <alignment horizontal="center" vertical="center" shrinkToFit="1"/>
    </xf>
    <xf numFmtId="181" fontId="31" fillId="2" borderId="0" xfId="67" applyNumberFormat="1" applyFont="1" applyFill="1" applyBorder="1" applyAlignment="1" applyProtection="1">
      <alignment horizontal="right" shrinkToFit="1"/>
    </xf>
    <xf numFmtId="186" fontId="43" fillId="3" borderId="9" xfId="73" applyNumberFormat="1" applyFont="1" applyFill="1" applyBorder="1" applyAlignment="1" applyProtection="1">
      <alignment horizontal="center" vertical="center" shrinkToFit="1"/>
    </xf>
    <xf numFmtId="186" fontId="43" fillId="3" borderId="11" xfId="73" applyNumberFormat="1" applyFont="1" applyFill="1" applyBorder="1" applyAlignment="1" applyProtection="1">
      <alignment horizontal="center" vertical="center" shrinkToFit="1"/>
    </xf>
    <xf numFmtId="186" fontId="43" fillId="3" borderId="12" xfId="73" applyNumberFormat="1" applyFont="1" applyFill="1" applyBorder="1" applyAlignment="1" applyProtection="1">
      <alignment horizontal="center" vertical="center" shrinkToFit="1"/>
    </xf>
    <xf numFmtId="186" fontId="43" fillId="3" borderId="7" xfId="73" applyNumberFormat="1" applyFont="1" applyFill="1" applyBorder="1" applyAlignment="1" applyProtection="1">
      <alignment horizontal="center" vertical="center" shrinkToFit="1"/>
    </xf>
    <xf numFmtId="41" fontId="43" fillId="2" borderId="7" xfId="46" applyFont="1" applyFill="1" applyBorder="1" applyAlignment="1" applyProtection="1">
      <alignment horizontal="center" vertical="center" shrinkToFit="1"/>
    </xf>
    <xf numFmtId="181" fontId="43" fillId="2" borderId="7" xfId="67" applyNumberFormat="1" applyFont="1" applyFill="1" applyBorder="1" applyAlignment="1">
      <alignment horizontal="center" vertical="center" shrinkToFit="1"/>
    </xf>
    <xf numFmtId="41" fontId="31" fillId="2" borderId="7" xfId="46" applyFont="1" applyFill="1" applyBorder="1" applyAlignment="1">
      <alignment vertical="center" shrinkToFit="1"/>
    </xf>
    <xf numFmtId="10" fontId="71" fillId="2" borderId="7" xfId="12" applyNumberFormat="1" applyFont="1" applyFill="1" applyBorder="1" applyAlignment="1" applyProtection="1">
      <alignment horizontal="right" vertical="center" shrinkToFit="1"/>
    </xf>
    <xf numFmtId="41" fontId="40" fillId="2" borderId="7" xfId="46" applyFont="1" applyFill="1" applyBorder="1" applyAlignment="1">
      <alignment vertical="center" shrinkToFit="1"/>
    </xf>
    <xf numFmtId="177" fontId="14" fillId="0" borderId="7" xfId="43" applyNumberFormat="1" applyFont="1" applyFill="1" applyBorder="1" applyAlignment="1">
      <alignment horizontal="right" vertical="center" shrinkToFit="1"/>
    </xf>
    <xf numFmtId="177" fontId="13" fillId="0" borderId="7" xfId="21" applyNumberFormat="1" applyFont="1" applyFill="1" applyBorder="1" applyAlignment="1">
      <alignment horizontal="right" vertical="center" shrinkToFit="1"/>
    </xf>
    <xf numFmtId="177" fontId="18" fillId="0" borderId="7" xfId="21" applyNumberFormat="1" applyFont="1" applyFill="1" applyBorder="1" applyAlignment="1">
      <alignment horizontal="right" vertical="center" shrinkToFit="1"/>
    </xf>
    <xf numFmtId="186" fontId="42" fillId="3" borderId="0" xfId="67" applyNumberFormat="1" applyFont="1" applyFill="1" applyAlignment="1" applyProtection="1" quotePrefix="1">
      <alignment horizontal="center" vertical="center"/>
    </xf>
  </cellXfs>
  <cellStyles count="9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6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百分比 2" xfId="14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千位分隔[0] 3 2" xfId="21"/>
    <cellStyle name="常规 2 5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常规 2 2 2" xfId="40"/>
    <cellStyle name="20% - 强调文字颜色 1" xfId="41" builtinId="30"/>
    <cellStyle name="40% - 强调文字颜色 1" xfId="42" builtinId="31"/>
    <cellStyle name="常规 2 2 3" xfId="43"/>
    <cellStyle name="20% - 强调文字颜色 2" xfId="44" builtinId="34"/>
    <cellStyle name="40% - 强调文字颜色 2" xfId="45" builtinId="35"/>
    <cellStyle name="千位分隔[0] 2" xfId="46"/>
    <cellStyle name="强调文字颜色 3" xfId="47" builtinId="37"/>
    <cellStyle name="常规 3 2" xfId="48"/>
    <cellStyle name="千位分隔[0] 3" xfId="49"/>
    <cellStyle name="强调文字颜色 4" xfId="50" builtinId="41"/>
    <cellStyle name="20% - 强调文字颜色 4" xfId="51" builtinId="42"/>
    <cellStyle name="40% - 强调文字颜色 4" xfId="52" builtinId="43"/>
    <cellStyle name="千位分隔[0] 4" xfId="53"/>
    <cellStyle name="强调文字颜色 5" xfId="54" builtinId="45"/>
    <cellStyle name="常规 2 2" xfId="55"/>
    <cellStyle name="40% - 强调文字颜色 5" xfId="56" builtinId="47"/>
    <cellStyle name="60% - 强调文字颜色 5" xfId="57" builtinId="48"/>
    <cellStyle name="千位分隔[0] 5" xfId="58"/>
    <cellStyle name="强调文字颜色 6" xfId="59" builtinId="49"/>
    <cellStyle name="常规 2 3" xfId="60"/>
    <cellStyle name="常规 10" xfId="61"/>
    <cellStyle name="40% - 强调文字颜色 6" xfId="62" builtinId="51"/>
    <cellStyle name="常规 2 3 2" xfId="63"/>
    <cellStyle name="60% - 强调文字颜色 6" xfId="64" builtinId="52"/>
    <cellStyle name="常规 2" xfId="65"/>
    <cellStyle name="常规 2 4" xfId="66"/>
    <cellStyle name="常规 2 6" xfId="67"/>
    <cellStyle name="常规 2 7" xfId="68"/>
    <cellStyle name="常规_2007人代会数据 2" xfId="69"/>
    <cellStyle name="常规 3" xfId="70"/>
    <cellStyle name="常规 3 3" xfId="71"/>
    <cellStyle name="常规 3 4" xfId="72"/>
    <cellStyle name="常规 4" xfId="73"/>
    <cellStyle name="常规 4 2" xfId="74"/>
    <cellStyle name="常规 4 2 2" xfId="75"/>
    <cellStyle name="常规 4 3" xfId="76"/>
    <cellStyle name="常规 5" xfId="77"/>
    <cellStyle name="常规 9" xfId="78"/>
    <cellStyle name="千位分隔 2" xfId="79"/>
    <cellStyle name="千位分隔 2 2" xfId="80"/>
    <cellStyle name="千位分隔 2 3" xfId="81"/>
    <cellStyle name="千位分隔 2 3 2 2 2" xfId="82"/>
    <cellStyle name="千位分隔 2 3 2 2 2 2" xfId="83"/>
    <cellStyle name="千位分隔 2 3 2 2 2 3" xfId="84"/>
    <cellStyle name="千位分隔 2 4 2" xfId="85"/>
    <cellStyle name="千位分隔[0] 6" xfId="86"/>
    <cellStyle name="千位分隔[0] 6 2" xfId="87"/>
    <cellStyle name="千位分隔[0] 7" xfId="88"/>
    <cellStyle name="样式 1" xfId="89"/>
  </cellStyles>
  <tableStyles count="0" defaultTableStyle="TableStyleMedium9" defaultPivotStyle="PivotStyleLight16"/>
  <colors>
    <mruColors>
      <color rgb="00D98FC9"/>
      <color rgb="00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FF00"/>
    <pageSetUpPr autoPageBreaks="0"/>
  </sheetPr>
  <dimension ref="A1:F52"/>
  <sheetViews>
    <sheetView showZeros="0" topLeftCell="A40" workbookViewId="0">
      <selection activeCell="C14" sqref="C14"/>
    </sheetView>
  </sheetViews>
  <sheetFormatPr defaultColWidth="9" defaultRowHeight="20.45" customHeight="1" outlineLevelCol="5"/>
  <cols>
    <col min="1" max="1" width="29.25" style="457" customWidth="1"/>
    <col min="2" max="2" width="10" style="458" customWidth="1"/>
    <col min="3" max="3" width="9.625" style="459" customWidth="1"/>
    <col min="4" max="4" width="28.25" style="456" customWidth="1"/>
    <col min="5" max="5" width="10" style="457" customWidth="1"/>
    <col min="6" max="6" width="9" style="457" customWidth="1"/>
    <col min="7" max="16384" width="9" style="457"/>
  </cols>
  <sheetData>
    <row r="1" s="455" customFormat="1" ht="20.25" customHeight="1" spans="1:5">
      <c r="A1" s="460" t="s">
        <v>0</v>
      </c>
      <c r="B1" s="460"/>
      <c r="C1" s="460"/>
      <c r="D1" s="461"/>
      <c r="E1" s="461"/>
    </row>
    <row r="2" s="456" customFormat="1" ht="24" spans="1:6">
      <c r="A2" s="462" t="s">
        <v>1</v>
      </c>
      <c r="B2" s="462"/>
      <c r="C2" s="462"/>
      <c r="D2" s="462"/>
      <c r="E2" s="462"/>
      <c r="F2" s="462"/>
    </row>
    <row r="3" s="456" customFormat="1" ht="15" customHeight="1" spans="1:6">
      <c r="A3" s="457"/>
      <c r="B3" s="463"/>
      <c r="C3" s="464"/>
      <c r="F3" s="464" t="s">
        <v>2</v>
      </c>
    </row>
    <row r="4" s="456" customFormat="1" ht="24" customHeight="1" spans="1:6">
      <c r="A4" s="465" t="s">
        <v>3</v>
      </c>
      <c r="B4" s="466"/>
      <c r="C4" s="467"/>
      <c r="D4" s="465" t="s">
        <v>4</v>
      </c>
      <c r="E4" s="466"/>
      <c r="F4" s="467"/>
    </row>
    <row r="5" s="456" customFormat="1" ht="18" customHeight="1" spans="1:6">
      <c r="A5" s="468" t="s">
        <v>5</v>
      </c>
      <c r="B5" s="469" t="s">
        <v>6</v>
      </c>
      <c r="C5" s="470" t="s">
        <v>7</v>
      </c>
      <c r="D5" s="468" t="s">
        <v>5</v>
      </c>
      <c r="E5" s="469" t="s">
        <v>6</v>
      </c>
      <c r="F5" s="470" t="s">
        <v>7</v>
      </c>
    </row>
    <row r="6" s="456" customFormat="1" ht="20.25" customHeight="1" spans="1:6">
      <c r="A6" s="238" t="s">
        <v>8</v>
      </c>
      <c r="B6" s="471">
        <f>SUM(B7,B22)</f>
        <v>2083</v>
      </c>
      <c r="C6" s="240">
        <v>0.2146</v>
      </c>
      <c r="D6" s="238" t="s">
        <v>9</v>
      </c>
      <c r="E6" s="471">
        <f>SUM(E7:E27)</f>
        <v>5858</v>
      </c>
      <c r="F6" s="240">
        <v>0.9599</v>
      </c>
    </row>
    <row r="7" s="456" customFormat="1" ht="19.5" customHeight="1" spans="1:6">
      <c r="A7" s="241" t="s">
        <v>10</v>
      </c>
      <c r="B7" s="471">
        <f>SUM(B8:B21)</f>
        <v>1257</v>
      </c>
      <c r="C7" s="240">
        <v>-0.1155</v>
      </c>
      <c r="D7" s="242" t="s">
        <v>11</v>
      </c>
      <c r="E7" s="471">
        <v>880</v>
      </c>
      <c r="F7" s="244"/>
    </row>
    <row r="8" s="456" customFormat="1" ht="18.75" customHeight="1" spans="1:6">
      <c r="A8" s="242" t="s">
        <v>12</v>
      </c>
      <c r="B8" s="471"/>
      <c r="C8" s="245"/>
      <c r="D8" s="242" t="s">
        <v>13</v>
      </c>
      <c r="E8" s="471"/>
      <c r="F8" s="244"/>
    </row>
    <row r="9" s="456" customFormat="1" ht="18.75" customHeight="1" spans="1:6">
      <c r="A9" s="242" t="s">
        <v>14</v>
      </c>
      <c r="B9" s="471">
        <v>632</v>
      </c>
      <c r="C9" s="245"/>
      <c r="D9" s="242" t="s">
        <v>15</v>
      </c>
      <c r="E9" s="471">
        <v>107</v>
      </c>
      <c r="F9" s="244"/>
    </row>
    <row r="10" s="456" customFormat="1" ht="18.75" customHeight="1" spans="1:6">
      <c r="A10" s="242" t="s">
        <v>16</v>
      </c>
      <c r="B10" s="471">
        <v>8</v>
      </c>
      <c r="C10" s="245"/>
      <c r="D10" s="242" t="s">
        <v>17</v>
      </c>
      <c r="E10" s="471">
        <v>31</v>
      </c>
      <c r="F10" s="244"/>
    </row>
    <row r="11" s="456" customFormat="1" ht="18.75" customHeight="1" spans="1:6">
      <c r="A11" s="242" t="s">
        <v>18</v>
      </c>
      <c r="B11" s="471">
        <v>12</v>
      </c>
      <c r="C11" s="245"/>
      <c r="D11" s="242" t="s">
        <v>19</v>
      </c>
      <c r="E11" s="471">
        <v>26</v>
      </c>
      <c r="F11" s="244"/>
    </row>
    <row r="12" s="456" customFormat="1" ht="18.75" customHeight="1" spans="1:6">
      <c r="A12" s="242" t="s">
        <v>20</v>
      </c>
      <c r="B12" s="471">
        <v>138</v>
      </c>
      <c r="C12" s="245"/>
      <c r="D12" s="242" t="s">
        <v>21</v>
      </c>
      <c r="E12" s="471">
        <v>195</v>
      </c>
      <c r="F12" s="244"/>
    </row>
    <row r="13" s="456" customFormat="1" ht="18.75" customHeight="1" spans="1:6">
      <c r="A13" s="242" t="s">
        <v>22</v>
      </c>
      <c r="B13" s="471">
        <v>65</v>
      </c>
      <c r="C13" s="245"/>
      <c r="D13" s="242" t="s">
        <v>23</v>
      </c>
      <c r="E13" s="471">
        <v>803</v>
      </c>
      <c r="F13" s="244"/>
    </row>
    <row r="14" s="456" customFormat="1" ht="18.75" customHeight="1" spans="1:6">
      <c r="A14" s="242" t="s">
        <v>24</v>
      </c>
      <c r="B14" s="471">
        <v>48</v>
      </c>
      <c r="C14" s="245"/>
      <c r="D14" s="242" t="s">
        <v>25</v>
      </c>
      <c r="E14" s="471">
        <v>106</v>
      </c>
      <c r="F14" s="244"/>
    </row>
    <row r="15" s="456" customFormat="1" ht="18.75" customHeight="1" spans="1:6">
      <c r="A15" s="242" t="s">
        <v>26</v>
      </c>
      <c r="B15" s="471">
        <v>23</v>
      </c>
      <c r="C15" s="245"/>
      <c r="D15" s="242" t="s">
        <v>27</v>
      </c>
      <c r="E15" s="471">
        <v>230</v>
      </c>
      <c r="F15" s="244"/>
    </row>
    <row r="16" s="456" customFormat="1" ht="18.75" customHeight="1" spans="1:6">
      <c r="A16" s="242" t="s">
        <v>28</v>
      </c>
      <c r="B16" s="471">
        <v>331</v>
      </c>
      <c r="C16" s="245"/>
      <c r="D16" s="242" t="s">
        <v>29</v>
      </c>
      <c r="E16" s="471">
        <v>487</v>
      </c>
      <c r="F16" s="244"/>
    </row>
    <row r="17" s="456" customFormat="1" ht="18.75" customHeight="1" spans="1:6">
      <c r="A17" s="242" t="s">
        <v>30</v>
      </c>
      <c r="B17" s="471"/>
      <c r="C17" s="245"/>
      <c r="D17" s="242" t="s">
        <v>31</v>
      </c>
      <c r="E17" s="471">
        <v>1690</v>
      </c>
      <c r="F17" s="244"/>
    </row>
    <row r="18" s="456" customFormat="1" ht="18.75" customHeight="1" spans="1:6">
      <c r="A18" s="242" t="s">
        <v>32</v>
      </c>
      <c r="B18" s="471"/>
      <c r="C18" s="245"/>
      <c r="D18" s="242" t="s">
        <v>33</v>
      </c>
      <c r="E18" s="471">
        <v>1217</v>
      </c>
      <c r="F18" s="244"/>
    </row>
    <row r="19" s="456" customFormat="1" ht="18.75" customHeight="1" spans="1:6">
      <c r="A19" s="242" t="s">
        <v>34</v>
      </c>
      <c r="B19" s="471"/>
      <c r="C19" s="245"/>
      <c r="D19" s="242" t="s">
        <v>35</v>
      </c>
      <c r="E19" s="471">
        <v>29</v>
      </c>
      <c r="F19" s="244"/>
    </row>
    <row r="20" s="456" customFormat="1" ht="18.75" customHeight="1" spans="1:6">
      <c r="A20" s="242" t="s">
        <v>36</v>
      </c>
      <c r="B20" s="471"/>
      <c r="C20" s="245"/>
      <c r="D20" s="242" t="s">
        <v>37</v>
      </c>
      <c r="E20" s="471">
        <v>5</v>
      </c>
      <c r="F20" s="244"/>
    </row>
    <row r="21" s="456" customFormat="1" ht="18.75" customHeight="1" spans="1:6">
      <c r="A21" s="242" t="s">
        <v>38</v>
      </c>
      <c r="B21" s="471"/>
      <c r="C21" s="245"/>
      <c r="D21" s="242" t="s">
        <v>39</v>
      </c>
      <c r="E21" s="471"/>
      <c r="F21" s="244"/>
    </row>
    <row r="22" s="456" customFormat="1" ht="18.75" customHeight="1" spans="1:6">
      <c r="A22" s="241" t="s">
        <v>40</v>
      </c>
      <c r="B22" s="471">
        <f>SUM(B23:B29)</f>
        <v>826</v>
      </c>
      <c r="C22" s="472">
        <v>1.8096</v>
      </c>
      <c r="D22" s="242" t="s">
        <v>41</v>
      </c>
      <c r="E22" s="471"/>
      <c r="F22" s="244"/>
    </row>
    <row r="23" s="456" customFormat="1" ht="18.75" customHeight="1" spans="1:6">
      <c r="A23" s="247" t="s">
        <v>42</v>
      </c>
      <c r="B23" s="471"/>
      <c r="C23" s="244"/>
      <c r="D23" s="242" t="s">
        <v>43</v>
      </c>
      <c r="E23" s="471">
        <v>52</v>
      </c>
      <c r="F23" s="244"/>
    </row>
    <row r="24" s="456" customFormat="1" ht="18.75" customHeight="1" spans="1:6">
      <c r="A24" s="247" t="s">
        <v>44</v>
      </c>
      <c r="B24" s="471"/>
      <c r="C24" s="244"/>
      <c r="D24" s="242" t="s">
        <v>45</v>
      </c>
      <c r="E24" s="243"/>
      <c r="F24" s="244"/>
    </row>
    <row r="25" s="456" customFormat="1" ht="18.75" customHeight="1" spans="1:6">
      <c r="A25" s="247" t="s">
        <v>46</v>
      </c>
      <c r="B25" s="471"/>
      <c r="C25" s="244"/>
      <c r="D25" s="242" t="s">
        <v>47</v>
      </c>
      <c r="E25" s="243"/>
      <c r="F25" s="244"/>
    </row>
    <row r="26" s="456" customFormat="1" ht="18.75" customHeight="1" spans="1:6">
      <c r="A26" s="247" t="s">
        <v>48</v>
      </c>
      <c r="B26" s="471">
        <v>816</v>
      </c>
      <c r="C26" s="244"/>
      <c r="D26" s="242" t="s">
        <v>49</v>
      </c>
      <c r="E26" s="243"/>
      <c r="F26" s="244"/>
    </row>
    <row r="27" s="456" customFormat="1" ht="18.75" customHeight="1" spans="1:6">
      <c r="A27" s="247" t="s">
        <v>50</v>
      </c>
      <c r="B27" s="471"/>
      <c r="C27" s="245"/>
      <c r="D27" s="242" t="s">
        <v>51</v>
      </c>
      <c r="E27" s="243"/>
      <c r="F27" s="244"/>
    </row>
    <row r="28" s="456" customFormat="1" ht="18.75" customHeight="1" spans="1:6">
      <c r="A28" s="247" t="s">
        <v>52</v>
      </c>
      <c r="B28" s="471"/>
      <c r="C28" s="244"/>
      <c r="D28" s="242"/>
      <c r="E28" s="243"/>
      <c r="F28" s="244"/>
    </row>
    <row r="29" s="456" customFormat="1" ht="18.75" customHeight="1" spans="1:6">
      <c r="A29" s="247" t="s">
        <v>53</v>
      </c>
      <c r="B29" s="471">
        <v>10</v>
      </c>
      <c r="C29" s="244"/>
      <c r="D29" s="242"/>
      <c r="E29" s="243"/>
      <c r="F29" s="244"/>
    </row>
    <row r="30" customHeight="1" spans="1:6">
      <c r="A30" s="249" t="s">
        <v>54</v>
      </c>
      <c r="B30" s="471">
        <f>SUM(B31:B35)</f>
        <v>4351</v>
      </c>
      <c r="C30" s="240">
        <v>1.3009</v>
      </c>
      <c r="D30" s="249" t="s">
        <v>55</v>
      </c>
      <c r="E30" s="471">
        <f>SUM(E31:E35)</f>
        <v>576</v>
      </c>
      <c r="F30" s="240">
        <v>-0.0604</v>
      </c>
    </row>
    <row r="31" ht="16.5" customHeight="1" spans="1:6">
      <c r="A31" s="250" t="s">
        <v>56</v>
      </c>
      <c r="B31" s="471">
        <v>4351</v>
      </c>
      <c r="C31" s="251"/>
      <c r="D31" s="250" t="s">
        <v>57</v>
      </c>
      <c r="E31" s="471">
        <v>575</v>
      </c>
      <c r="F31" s="252"/>
    </row>
    <row r="32" ht="16.5" customHeight="1" spans="1:6">
      <c r="A32" s="250" t="s">
        <v>58</v>
      </c>
      <c r="B32" s="471"/>
      <c r="C32" s="251"/>
      <c r="D32" s="250" t="s">
        <v>59</v>
      </c>
      <c r="E32" s="471"/>
      <c r="F32" s="252"/>
    </row>
    <row r="33" ht="16.5" customHeight="1" spans="1:6">
      <c r="A33" s="250" t="s">
        <v>60</v>
      </c>
      <c r="B33" s="471"/>
      <c r="C33" s="251"/>
      <c r="D33" s="254" t="s">
        <v>61</v>
      </c>
      <c r="E33" s="471"/>
      <c r="F33" s="252"/>
    </row>
    <row r="34" ht="16.5" customHeight="1" spans="1:6">
      <c r="A34" s="250" t="s">
        <v>62</v>
      </c>
      <c r="B34" s="471"/>
      <c r="C34" s="251"/>
      <c r="D34" s="250" t="s">
        <v>63</v>
      </c>
      <c r="E34" s="471"/>
      <c r="F34" s="252"/>
    </row>
    <row r="35" ht="16.5" customHeight="1" spans="1:6">
      <c r="A35" s="250" t="s">
        <v>64</v>
      </c>
      <c r="B35" s="471"/>
      <c r="C35" s="251"/>
      <c r="D35" s="250" t="s">
        <v>65</v>
      </c>
      <c r="E35" s="471">
        <v>1</v>
      </c>
      <c r="F35" s="252"/>
    </row>
    <row r="36" customHeight="1" spans="1:6">
      <c r="A36" s="249" t="s">
        <v>66</v>
      </c>
      <c r="B36" s="471">
        <f>SUM(B7,B22,B30)</f>
        <v>6434</v>
      </c>
      <c r="C36" s="240">
        <v>0.7868</v>
      </c>
      <c r="D36" s="249" t="s">
        <v>67</v>
      </c>
      <c r="E36" s="471">
        <f>SUM(E6,E30)</f>
        <v>6434</v>
      </c>
      <c r="F36" s="240">
        <v>0.7868</v>
      </c>
    </row>
    <row r="37" customHeight="1" spans="1:6">
      <c r="A37" s="255"/>
      <c r="B37" s="256"/>
      <c r="C37" s="256"/>
      <c r="D37" s="256"/>
      <c r="E37" s="256"/>
      <c r="F37" s="257"/>
    </row>
    <row r="38" customHeight="1" spans="1:6">
      <c r="A38" s="238" t="s">
        <v>68</v>
      </c>
      <c r="B38" s="473"/>
      <c r="C38" s="251"/>
      <c r="D38" s="238" t="s">
        <v>69</v>
      </c>
      <c r="E38" s="471">
        <v>207</v>
      </c>
      <c r="F38" s="252"/>
    </row>
    <row r="39" customHeight="1" spans="1:6">
      <c r="A39" s="258" t="s">
        <v>54</v>
      </c>
      <c r="B39" s="471">
        <f>SUM(B40:B42)</f>
        <v>207</v>
      </c>
      <c r="C39" s="251"/>
      <c r="D39" s="258" t="s">
        <v>55</v>
      </c>
      <c r="E39" s="252">
        <f>SUM(E40:E43)</f>
        <v>0</v>
      </c>
      <c r="F39" s="252"/>
    </row>
    <row r="40" ht="17.25" customHeight="1" spans="1:6">
      <c r="A40" s="259" t="s">
        <v>56</v>
      </c>
      <c r="B40" s="471">
        <v>207</v>
      </c>
      <c r="C40" s="251"/>
      <c r="D40" s="260" t="s">
        <v>70</v>
      </c>
      <c r="E40" s="252"/>
      <c r="F40" s="252"/>
    </row>
    <row r="41" ht="17.25" customHeight="1" spans="1:6">
      <c r="A41" s="250" t="s">
        <v>62</v>
      </c>
      <c r="B41" s="473"/>
      <c r="C41" s="251"/>
      <c r="D41" s="259" t="s">
        <v>71</v>
      </c>
      <c r="E41" s="252"/>
      <c r="F41" s="252"/>
    </row>
    <row r="42" ht="17.25" customHeight="1" spans="1:6">
      <c r="A42" s="259" t="s">
        <v>64</v>
      </c>
      <c r="B42" s="473"/>
      <c r="C42" s="251"/>
      <c r="D42" s="250" t="s">
        <v>72</v>
      </c>
      <c r="E42" s="252"/>
      <c r="F42" s="252"/>
    </row>
    <row r="43" ht="17.25" customHeight="1" spans="1:6">
      <c r="A43" s="259"/>
      <c r="B43" s="473"/>
      <c r="C43" s="251"/>
      <c r="D43" s="259" t="s">
        <v>73</v>
      </c>
      <c r="E43" s="252"/>
      <c r="F43" s="252"/>
    </row>
    <row r="44" customHeight="1" spans="1:6">
      <c r="A44" s="238" t="s">
        <v>74</v>
      </c>
      <c r="B44" s="471">
        <f>SUM(B38,B39)</f>
        <v>207</v>
      </c>
      <c r="C44" s="240">
        <v>50.75</v>
      </c>
      <c r="D44" s="238" t="s">
        <v>75</v>
      </c>
      <c r="E44" s="471">
        <f>SUM(E38,E39)</f>
        <v>207</v>
      </c>
      <c r="F44" s="240">
        <v>50.75</v>
      </c>
    </row>
    <row r="45" customHeight="1" spans="1:6">
      <c r="A45" s="261"/>
      <c r="B45" s="262"/>
      <c r="C45" s="262"/>
      <c r="D45" s="262"/>
      <c r="E45" s="262"/>
      <c r="F45" s="263"/>
    </row>
    <row r="46" customHeight="1" spans="1:6">
      <c r="A46" s="241" t="s">
        <v>76</v>
      </c>
      <c r="B46" s="473"/>
      <c r="C46" s="251"/>
      <c r="D46" s="241" t="s">
        <v>77</v>
      </c>
      <c r="E46" s="252"/>
      <c r="F46" s="252"/>
    </row>
    <row r="47" customHeight="1" spans="1:6">
      <c r="A47" s="264" t="s">
        <v>54</v>
      </c>
      <c r="B47" s="474">
        <f>SUM(B48:B49)</f>
        <v>0</v>
      </c>
      <c r="C47" s="266"/>
      <c r="D47" s="264" t="s">
        <v>55</v>
      </c>
      <c r="E47" s="471">
        <f>SUM(E48:E49)</f>
        <v>0</v>
      </c>
      <c r="F47" s="252"/>
    </row>
    <row r="48" ht="17.25" customHeight="1" spans="1:6">
      <c r="A48" s="259" t="s">
        <v>56</v>
      </c>
      <c r="B48" s="475"/>
      <c r="C48" s="268"/>
      <c r="D48" s="259" t="s">
        <v>71</v>
      </c>
      <c r="E48" s="252"/>
      <c r="F48" s="252"/>
    </row>
    <row r="49" ht="17.25" customHeight="1" spans="1:6">
      <c r="A49" s="259" t="s">
        <v>64</v>
      </c>
      <c r="B49" s="476"/>
      <c r="C49" s="268"/>
      <c r="D49" s="259" t="s">
        <v>73</v>
      </c>
      <c r="E49" s="252"/>
      <c r="F49" s="252"/>
    </row>
    <row r="50" customHeight="1" spans="1:6">
      <c r="A50" s="241" t="s">
        <v>78</v>
      </c>
      <c r="B50" s="268">
        <f>SUM(B47)</f>
        <v>0</v>
      </c>
      <c r="C50" s="268"/>
      <c r="D50" s="241" t="s">
        <v>79</v>
      </c>
      <c r="E50" s="471">
        <f>SUM(E47)</f>
        <v>0</v>
      </c>
      <c r="F50" s="252"/>
    </row>
    <row r="51" customHeight="1" spans="1:6">
      <c r="A51" s="271"/>
      <c r="B51" s="272"/>
      <c r="C51" s="272"/>
      <c r="D51" s="272"/>
      <c r="E51" s="272"/>
      <c r="F51" s="273"/>
    </row>
    <row r="52" customHeight="1" spans="1:6">
      <c r="A52" s="274" t="s">
        <v>80</v>
      </c>
      <c r="B52" s="471">
        <f>SUM(B36,B44,B50)</f>
        <v>6641</v>
      </c>
      <c r="C52" s="472">
        <v>1.2189</v>
      </c>
      <c r="D52" s="274" t="s">
        <v>81</v>
      </c>
      <c r="E52" s="471">
        <f>SUM(E36,E44,E50)</f>
        <v>6641</v>
      </c>
      <c r="F52" s="472">
        <v>1.2189</v>
      </c>
    </row>
  </sheetData>
  <mergeCells count="6">
    <mergeCell ref="A2:F2"/>
    <mergeCell ref="A4:C4"/>
    <mergeCell ref="D4:F4"/>
    <mergeCell ref="A37:F37"/>
    <mergeCell ref="A45:F45"/>
    <mergeCell ref="A51:F51"/>
  </mergeCells>
  <printOptions horizontalCentered="1"/>
  <pageMargins left="0.236220472440945" right="0.236220472440945" top="0.31496062992126" bottom="0.118110236220472" header="0.31496062992126" footer="0.31496062992126"/>
  <pageSetup paperSize="9" scale="80" orientation="portrait" errors="blank"/>
  <headerFooter alignWithMargins="0"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7">
    <tabColor rgb="FF00FF00"/>
  </sheetPr>
  <dimension ref="A1:F198"/>
  <sheetViews>
    <sheetView zoomScaleSheetLayoutView="130" topLeftCell="B1" workbookViewId="0">
      <pane xSplit="1" ySplit="5" topLeftCell="C6" activePane="bottomRight" state="frozen"/>
      <selection/>
      <selection pane="topRight"/>
      <selection pane="bottomLeft"/>
      <selection pane="bottomRight" activeCell="B131" sqref="B131"/>
    </sheetView>
  </sheetViews>
  <sheetFormatPr defaultColWidth="9" defaultRowHeight="14.25" outlineLevelCol="5"/>
  <cols>
    <col min="1" max="1" width="9" style="364" hidden="1" customWidth="1"/>
    <col min="2" max="2" width="51.75" style="365" customWidth="1"/>
    <col min="3" max="3" width="39.5" style="366" customWidth="1"/>
    <col min="4" max="4" width="11.625" style="364" customWidth="1"/>
    <col min="5" max="16384" width="9" style="364"/>
  </cols>
  <sheetData>
    <row r="1" ht="18" customHeight="1" spans="2:3">
      <c r="B1" s="13" t="s">
        <v>1364</v>
      </c>
      <c r="C1" s="13"/>
    </row>
    <row r="2" ht="22.5" spans="2:3">
      <c r="B2" s="15" t="s">
        <v>1365</v>
      </c>
      <c r="C2" s="15"/>
    </row>
    <row r="3" ht="20.25" customHeight="1" spans="2:3">
      <c r="B3" s="75"/>
      <c r="C3" s="367" t="s">
        <v>2</v>
      </c>
    </row>
    <row r="4" ht="24" customHeight="1" spans="2:3">
      <c r="B4" s="368" t="s">
        <v>163</v>
      </c>
      <c r="C4" s="369" t="s">
        <v>6</v>
      </c>
    </row>
    <row r="5" ht="20.1" customHeight="1" spans="2:3">
      <c r="B5" s="370" t="s">
        <v>104</v>
      </c>
      <c r="C5" s="371">
        <f>SUM(C6,C9,C50,C69,C110,C121,C128,C131,C155,C177)</f>
        <v>207</v>
      </c>
    </row>
    <row r="6" ht="21.6" hidden="1" customHeight="1" spans="1:6">
      <c r="A6" s="372">
        <v>207</v>
      </c>
      <c r="B6" s="373" t="s">
        <v>1335</v>
      </c>
      <c r="C6" s="371"/>
      <c r="F6" s="374"/>
    </row>
    <row r="7" ht="21.6" hidden="1" customHeight="1" spans="1:6">
      <c r="A7" s="372">
        <v>20707</v>
      </c>
      <c r="B7" s="373" t="s">
        <v>1366</v>
      </c>
      <c r="C7" s="371"/>
      <c r="F7" s="374"/>
    </row>
    <row r="8" ht="21.6" hidden="1" customHeight="1" spans="1:6">
      <c r="A8" s="372">
        <v>2070701</v>
      </c>
      <c r="B8" s="373" t="s">
        <v>1367</v>
      </c>
      <c r="C8" s="371"/>
      <c r="F8" s="374"/>
    </row>
    <row r="9" ht="21.6" customHeight="1" spans="1:6">
      <c r="A9" s="372">
        <v>2290808</v>
      </c>
      <c r="B9" s="375" t="s">
        <v>1368</v>
      </c>
      <c r="C9" s="371">
        <f>SUM(C10,C23,C29,C33,C34,C40,C46)</f>
        <v>100</v>
      </c>
      <c r="F9" s="374"/>
    </row>
    <row r="10" ht="21.6" customHeight="1" spans="1:6">
      <c r="A10" s="372">
        <v>22960</v>
      </c>
      <c r="B10" s="376" t="s">
        <v>1369</v>
      </c>
      <c r="C10" s="377">
        <f>SUM(C11:C22)</f>
        <v>100</v>
      </c>
      <c r="F10" s="374"/>
    </row>
    <row r="11" ht="21.6" hidden="1" customHeight="1" spans="1:6">
      <c r="A11" s="372">
        <v>2296002</v>
      </c>
      <c r="B11" s="372" t="s">
        <v>1370</v>
      </c>
      <c r="C11" s="377"/>
      <c r="F11" s="374"/>
    </row>
    <row r="12" ht="21.6" hidden="1" customHeight="1" spans="1:6">
      <c r="A12" s="372">
        <v>2296003</v>
      </c>
      <c r="B12" s="372" t="s">
        <v>1371</v>
      </c>
      <c r="C12" s="377"/>
      <c r="F12" s="374"/>
    </row>
    <row r="13" ht="21.6" hidden="1" customHeight="1" spans="1:6">
      <c r="A13" s="372">
        <v>2296004</v>
      </c>
      <c r="B13" s="372" t="s">
        <v>1372</v>
      </c>
      <c r="C13" s="377"/>
      <c r="F13" s="374"/>
    </row>
    <row r="14" ht="21.6" customHeight="1" spans="1:6">
      <c r="A14" s="372">
        <v>2296005</v>
      </c>
      <c r="B14" s="376" t="s">
        <v>1373</v>
      </c>
      <c r="C14" s="377">
        <v>100</v>
      </c>
      <c r="F14" s="374"/>
    </row>
    <row r="15" ht="21.6" hidden="1" customHeight="1" spans="1:6">
      <c r="A15" s="372">
        <v>2296006</v>
      </c>
      <c r="B15" s="372" t="s">
        <v>1374</v>
      </c>
      <c r="C15" s="377"/>
      <c r="F15" s="374"/>
    </row>
    <row r="16" ht="21.6" hidden="1" customHeight="1" spans="1:6">
      <c r="A16" s="372">
        <v>2296010</v>
      </c>
      <c r="B16" s="372" t="s">
        <v>1375</v>
      </c>
      <c r="C16" s="377"/>
      <c r="F16" s="374"/>
    </row>
    <row r="17" ht="21.6" hidden="1" customHeight="1" spans="1:6">
      <c r="A17" s="372">
        <v>2296012</v>
      </c>
      <c r="B17" s="372" t="s">
        <v>1376</v>
      </c>
      <c r="C17" s="377"/>
      <c r="F17" s="374"/>
    </row>
    <row r="18" ht="21.6" hidden="1" customHeight="1" spans="1:6">
      <c r="A18" s="372">
        <v>2296013</v>
      </c>
      <c r="B18" s="372" t="s">
        <v>1377</v>
      </c>
      <c r="C18" s="377"/>
      <c r="F18" s="374"/>
    </row>
    <row r="19" ht="21.6" hidden="1" customHeight="1" spans="1:6">
      <c r="A19" s="372">
        <v>2296099</v>
      </c>
      <c r="B19" s="372" t="s">
        <v>1378</v>
      </c>
      <c r="C19" s="377"/>
      <c r="F19" s="374"/>
    </row>
    <row r="20" ht="21.6" hidden="1" customHeight="1" spans="1:6">
      <c r="A20" s="372">
        <v>232</v>
      </c>
      <c r="B20" s="372" t="s">
        <v>1379</v>
      </c>
      <c r="C20" s="377"/>
      <c r="F20" s="374"/>
    </row>
    <row r="21" ht="21.6" hidden="1" customHeight="1" spans="1:6">
      <c r="A21" s="372">
        <v>23204</v>
      </c>
      <c r="B21" s="372" t="s">
        <v>1179</v>
      </c>
      <c r="C21" s="377"/>
      <c r="F21" s="374"/>
    </row>
    <row r="22" ht="21.6" hidden="1" customHeight="1" spans="1:6">
      <c r="A22" s="372">
        <v>2320411</v>
      </c>
      <c r="B22" s="372" t="s">
        <v>1380</v>
      </c>
      <c r="C22" s="377"/>
      <c r="F22" s="374"/>
    </row>
    <row r="23" ht="21.6" customHeight="1" spans="1:6">
      <c r="A23" s="372">
        <v>2320413</v>
      </c>
      <c r="B23" s="376" t="s">
        <v>1381</v>
      </c>
      <c r="C23" s="377">
        <f>SUM(C24:C28)</f>
        <v>0</v>
      </c>
      <c r="F23" s="374"/>
    </row>
    <row r="24" ht="21.6" hidden="1" customHeight="1" spans="1:6">
      <c r="A24" s="372">
        <v>233</v>
      </c>
      <c r="B24" s="372" t="s">
        <v>1382</v>
      </c>
      <c r="C24" s="377"/>
      <c r="F24" s="374"/>
    </row>
    <row r="25" ht="21.6" hidden="1" customHeight="1" spans="1:6">
      <c r="A25" s="372">
        <v>23304</v>
      </c>
      <c r="B25" s="372" t="s">
        <v>1383</v>
      </c>
      <c r="C25" s="377"/>
      <c r="F25" s="374"/>
    </row>
    <row r="26" ht="21.6" hidden="1" customHeight="1" spans="1:6">
      <c r="A26" s="372">
        <v>2330411</v>
      </c>
      <c r="B26" s="372" t="s">
        <v>1384</v>
      </c>
      <c r="C26" s="377"/>
      <c r="F26" s="374"/>
    </row>
    <row r="27" ht="10.9" hidden="1" customHeight="1" spans="2:3">
      <c r="B27" s="372" t="s">
        <v>1385</v>
      </c>
      <c r="C27" s="377"/>
    </row>
    <row r="28" ht="38.45" hidden="1" customHeight="1" spans="2:3">
      <c r="B28" s="372" t="s">
        <v>1386</v>
      </c>
      <c r="C28" s="377"/>
    </row>
    <row r="29" ht="20.1" customHeight="1" spans="2:3">
      <c r="B29" s="376" t="s">
        <v>1387</v>
      </c>
      <c r="C29" s="377">
        <f>SUM(C30:C32)</f>
        <v>0</v>
      </c>
    </row>
    <row r="30" ht="20.1" hidden="1" customHeight="1" spans="2:3">
      <c r="B30" s="372" t="s">
        <v>1370</v>
      </c>
      <c r="C30" s="377"/>
    </row>
    <row r="31" ht="20.1" hidden="1" customHeight="1" spans="2:3">
      <c r="B31" s="372" t="s">
        <v>1371</v>
      </c>
      <c r="C31" s="377"/>
    </row>
    <row r="32" ht="20.1" hidden="1" customHeight="1" spans="2:3">
      <c r="B32" s="372" t="s">
        <v>1388</v>
      </c>
      <c r="C32" s="377"/>
    </row>
    <row r="33" ht="20.1" hidden="1" customHeight="1" spans="2:3">
      <c r="B33" s="372" t="s">
        <v>1389</v>
      </c>
      <c r="C33" s="377"/>
    </row>
    <row r="34" ht="20.1" customHeight="1" spans="2:3">
      <c r="B34" s="376" t="s">
        <v>1390</v>
      </c>
      <c r="C34" s="377">
        <f>SUM(C35:C39)</f>
        <v>0</v>
      </c>
    </row>
    <row r="35" ht="20.1" hidden="1" customHeight="1" spans="2:3">
      <c r="B35" s="372" t="s">
        <v>1391</v>
      </c>
      <c r="C35" s="377"/>
    </row>
    <row r="36" ht="20.1" hidden="1" customHeight="1" spans="2:3">
      <c r="B36" s="372" t="s">
        <v>1392</v>
      </c>
      <c r="C36" s="377"/>
    </row>
    <row r="37" ht="20.1" hidden="1" customHeight="1" spans="2:3">
      <c r="B37" s="372" t="s">
        <v>1393</v>
      </c>
      <c r="C37" s="377"/>
    </row>
    <row r="38" ht="20.1" hidden="1" customHeight="1" spans="2:3">
      <c r="B38" s="372" t="s">
        <v>1394</v>
      </c>
      <c r="C38" s="377"/>
    </row>
    <row r="39" ht="20.1" hidden="1" customHeight="1" spans="2:3">
      <c r="B39" s="372" t="s">
        <v>1395</v>
      </c>
      <c r="C39" s="377"/>
    </row>
    <row r="40" ht="20.1" customHeight="1" spans="2:3">
      <c r="B40" s="376" t="s">
        <v>1396</v>
      </c>
      <c r="C40" s="377">
        <f>SUM(C41:C45)</f>
        <v>0</v>
      </c>
    </row>
    <row r="41" ht="20.1" hidden="1" customHeight="1" spans="2:3">
      <c r="B41" s="372" t="s">
        <v>1382</v>
      </c>
      <c r="C41" s="377"/>
    </row>
    <row r="42" ht="20.1" hidden="1" customHeight="1" spans="2:3">
      <c r="B42" s="372" t="s">
        <v>1383</v>
      </c>
      <c r="C42" s="377"/>
    </row>
    <row r="43" ht="20.1" hidden="1" customHeight="1" spans="2:3">
      <c r="B43" s="372" t="s">
        <v>1384</v>
      </c>
      <c r="C43" s="377"/>
    </row>
    <row r="44" ht="20.1" hidden="1" customHeight="1" spans="2:3">
      <c r="B44" s="372" t="s">
        <v>1385</v>
      </c>
      <c r="C44" s="377"/>
    </row>
    <row r="45" hidden="1" spans="2:3">
      <c r="B45" s="372" t="s">
        <v>1397</v>
      </c>
      <c r="C45" s="377"/>
    </row>
    <row r="46" spans="2:3">
      <c r="B46" s="376" t="s">
        <v>1398</v>
      </c>
      <c r="C46" s="377">
        <f>SUM(C47:C49)</f>
        <v>0</v>
      </c>
    </row>
    <row r="47" hidden="1" spans="2:3">
      <c r="B47" s="372" t="s">
        <v>1399</v>
      </c>
      <c r="C47" s="377"/>
    </row>
    <row r="48" hidden="1" spans="2:3">
      <c r="B48" s="372" t="s">
        <v>1400</v>
      </c>
      <c r="C48" s="377"/>
    </row>
    <row r="49" hidden="1" spans="2:3">
      <c r="B49" s="372" t="s">
        <v>1401</v>
      </c>
      <c r="C49" s="377"/>
    </row>
    <row r="50" spans="2:3">
      <c r="B50" s="378" t="s">
        <v>1402</v>
      </c>
      <c r="C50" s="379">
        <f>SUM(C51,C56,C61)</f>
        <v>0</v>
      </c>
    </row>
    <row r="51" spans="2:3">
      <c r="B51" s="376" t="s">
        <v>1403</v>
      </c>
      <c r="C51" s="377">
        <f>SUM(C52:C55)</f>
        <v>0</v>
      </c>
    </row>
    <row r="52" hidden="1" spans="2:3">
      <c r="B52" s="372" t="s">
        <v>1404</v>
      </c>
      <c r="C52" s="377"/>
    </row>
    <row r="53" hidden="1" spans="2:3">
      <c r="B53" s="372" t="s">
        <v>1405</v>
      </c>
      <c r="C53" s="377"/>
    </row>
    <row r="54" hidden="1" spans="2:3">
      <c r="B54" s="372" t="s">
        <v>1406</v>
      </c>
      <c r="C54" s="377"/>
    </row>
    <row r="55" hidden="1" spans="2:3">
      <c r="B55" s="372" t="s">
        <v>1407</v>
      </c>
      <c r="C55" s="377"/>
    </row>
    <row r="56" spans="2:3">
      <c r="B56" s="376" t="s">
        <v>1408</v>
      </c>
      <c r="C56" s="377">
        <f>SUM(C57:C60)</f>
        <v>0</v>
      </c>
    </row>
    <row r="57" hidden="1" spans="2:3">
      <c r="B57" s="372" t="s">
        <v>1404</v>
      </c>
      <c r="C57" s="377"/>
    </row>
    <row r="58" hidden="1" spans="2:3">
      <c r="B58" s="372" t="s">
        <v>1405</v>
      </c>
      <c r="C58" s="377"/>
    </row>
    <row r="59" hidden="1" spans="2:3">
      <c r="B59" s="372" t="s">
        <v>1409</v>
      </c>
      <c r="C59" s="377"/>
    </row>
    <row r="60" hidden="1" spans="2:3">
      <c r="B60" s="372" t="s">
        <v>1410</v>
      </c>
      <c r="C60" s="377"/>
    </row>
    <row r="61" spans="2:3">
      <c r="B61" s="376" t="s">
        <v>1411</v>
      </c>
      <c r="C61" s="377">
        <f>SUM(C62:C63)</f>
        <v>0</v>
      </c>
    </row>
    <row r="62" hidden="1" spans="2:3">
      <c r="B62" s="372" t="s">
        <v>912</v>
      </c>
      <c r="C62" s="377"/>
    </row>
    <row r="63" hidden="1" spans="2:3">
      <c r="B63" s="372" t="s">
        <v>1412</v>
      </c>
      <c r="C63" s="377"/>
    </row>
    <row r="64" spans="2:3">
      <c r="B64" s="376" t="s">
        <v>1413</v>
      </c>
      <c r="C64" s="377">
        <f>SUM(C65:C68)</f>
        <v>0</v>
      </c>
    </row>
    <row r="65" hidden="1" spans="2:3">
      <c r="B65" s="372" t="s">
        <v>912</v>
      </c>
      <c r="C65" s="377"/>
    </row>
    <row r="66" hidden="1" spans="2:3">
      <c r="B66" s="372" t="s">
        <v>1414</v>
      </c>
      <c r="C66" s="377"/>
    </row>
    <row r="67" hidden="1" spans="2:3">
      <c r="B67" s="372" t="s">
        <v>1415</v>
      </c>
      <c r="C67" s="377"/>
    </row>
    <row r="68" hidden="1" spans="2:3">
      <c r="B68" s="372" t="s">
        <v>1416</v>
      </c>
      <c r="C68" s="377"/>
    </row>
    <row r="69" spans="2:3">
      <c r="B69" s="378" t="s">
        <v>1417</v>
      </c>
      <c r="C69" s="379">
        <f>SUM(C70,C75,C80,C85,C94,C101)</f>
        <v>0</v>
      </c>
    </row>
    <row r="70" spans="2:3">
      <c r="B70" s="376" t="s">
        <v>1418</v>
      </c>
      <c r="C70" s="377">
        <f>SUM(C71:C74)</f>
        <v>0</v>
      </c>
    </row>
    <row r="71" hidden="1" spans="2:3">
      <c r="B71" s="372" t="s">
        <v>955</v>
      </c>
      <c r="C71" s="377"/>
    </row>
    <row r="72" hidden="1" spans="2:3">
      <c r="B72" s="372" t="s">
        <v>956</v>
      </c>
      <c r="C72" s="377"/>
    </row>
    <row r="73" hidden="1" spans="2:3">
      <c r="B73" s="372" t="s">
        <v>1419</v>
      </c>
      <c r="C73" s="377"/>
    </row>
    <row r="74" hidden="1" spans="2:3">
      <c r="B74" s="372" t="s">
        <v>1420</v>
      </c>
      <c r="C74" s="377"/>
    </row>
    <row r="75" spans="2:3">
      <c r="B75" s="376" t="s">
        <v>1421</v>
      </c>
      <c r="C75" s="377">
        <f>SUM(C76:C79)</f>
        <v>0</v>
      </c>
    </row>
    <row r="76" hidden="1" spans="2:3">
      <c r="B76" s="372" t="s">
        <v>1419</v>
      </c>
      <c r="C76" s="377"/>
    </row>
    <row r="77" hidden="1" spans="2:3">
      <c r="B77" s="372" t="s">
        <v>1422</v>
      </c>
      <c r="C77" s="377"/>
    </row>
    <row r="78" hidden="1" spans="2:3">
      <c r="B78" s="372" t="s">
        <v>1423</v>
      </c>
      <c r="C78" s="377"/>
    </row>
    <row r="79" hidden="1" spans="2:3">
      <c r="B79" s="372" t="s">
        <v>1424</v>
      </c>
      <c r="C79" s="377"/>
    </row>
    <row r="80" spans="2:3">
      <c r="B80" s="376" t="s">
        <v>1425</v>
      </c>
      <c r="C80" s="377">
        <f>SUM(C81:C84)</f>
        <v>0</v>
      </c>
    </row>
    <row r="81" hidden="1" spans="2:3">
      <c r="B81" s="372" t="s">
        <v>962</v>
      </c>
      <c r="C81" s="377"/>
    </row>
    <row r="82" hidden="1" spans="2:3">
      <c r="B82" s="372" t="s">
        <v>1426</v>
      </c>
      <c r="C82" s="377"/>
    </row>
    <row r="83" hidden="1" spans="2:3">
      <c r="B83" s="372" t="s">
        <v>1427</v>
      </c>
      <c r="C83" s="377"/>
    </row>
    <row r="84" hidden="1" spans="2:3">
      <c r="B84" s="372" t="s">
        <v>1428</v>
      </c>
      <c r="C84" s="377"/>
    </row>
    <row r="85" spans="2:3">
      <c r="B85" s="376" t="s">
        <v>1429</v>
      </c>
      <c r="C85" s="377">
        <f>SUM(C86:C93)</f>
        <v>0</v>
      </c>
    </row>
    <row r="86" hidden="1" spans="2:3">
      <c r="B86" s="372" t="s">
        <v>1430</v>
      </c>
      <c r="C86" s="377"/>
    </row>
    <row r="87" hidden="1" spans="2:3">
      <c r="B87" s="372" t="s">
        <v>1431</v>
      </c>
      <c r="C87" s="377"/>
    </row>
    <row r="88" hidden="1" spans="2:3">
      <c r="B88" s="372" t="s">
        <v>1432</v>
      </c>
      <c r="C88" s="377"/>
    </row>
    <row r="89" hidden="1" spans="2:3">
      <c r="B89" s="372" t="s">
        <v>1433</v>
      </c>
      <c r="C89" s="377"/>
    </row>
    <row r="90" hidden="1" spans="2:3">
      <c r="B90" s="372" t="s">
        <v>1434</v>
      </c>
      <c r="C90" s="377"/>
    </row>
    <row r="91" hidden="1" spans="2:3">
      <c r="B91" s="372" t="s">
        <v>1435</v>
      </c>
      <c r="C91" s="377"/>
    </row>
    <row r="92" hidden="1" spans="2:3">
      <c r="B92" s="372" t="s">
        <v>1436</v>
      </c>
      <c r="C92" s="377"/>
    </row>
    <row r="93" hidden="1" spans="2:3">
      <c r="B93" s="372" t="s">
        <v>1437</v>
      </c>
      <c r="C93" s="377"/>
    </row>
    <row r="94" spans="2:3">
      <c r="B94" s="376" t="s">
        <v>1438</v>
      </c>
      <c r="C94" s="377">
        <f>SUM(C95:C100)</f>
        <v>0</v>
      </c>
    </row>
    <row r="95" hidden="1" spans="2:3">
      <c r="B95" s="372" t="s">
        <v>1439</v>
      </c>
      <c r="C95" s="377"/>
    </row>
    <row r="96" hidden="1" spans="2:3">
      <c r="B96" s="372" t="s">
        <v>1440</v>
      </c>
      <c r="C96" s="377"/>
    </row>
    <row r="97" hidden="1" spans="2:3">
      <c r="B97" s="372" t="s">
        <v>1441</v>
      </c>
      <c r="C97" s="377"/>
    </row>
    <row r="98" hidden="1" spans="2:3">
      <c r="B98" s="372" t="s">
        <v>1442</v>
      </c>
      <c r="C98" s="377"/>
    </row>
    <row r="99" hidden="1" spans="2:3">
      <c r="B99" s="372" t="s">
        <v>1443</v>
      </c>
      <c r="C99" s="377"/>
    </row>
    <row r="100" hidden="1" spans="2:3">
      <c r="B100" s="372" t="s">
        <v>1444</v>
      </c>
      <c r="C100" s="377"/>
    </row>
    <row r="101" spans="2:3">
      <c r="B101" s="376" t="s">
        <v>1445</v>
      </c>
      <c r="C101" s="377">
        <f>SUM(C102:C109)</f>
        <v>0</v>
      </c>
    </row>
    <row r="102" hidden="1" spans="2:3">
      <c r="B102" s="372" t="s">
        <v>1446</v>
      </c>
      <c r="C102" s="377"/>
    </row>
    <row r="103" hidden="1" spans="2:3">
      <c r="B103" s="372" t="s">
        <v>983</v>
      </c>
      <c r="C103" s="377"/>
    </row>
    <row r="104" hidden="1" spans="2:3">
      <c r="B104" s="372" t="s">
        <v>1447</v>
      </c>
      <c r="C104" s="377"/>
    </row>
    <row r="105" hidden="1" spans="2:3">
      <c r="B105" s="372" t="s">
        <v>1448</v>
      </c>
      <c r="C105" s="377"/>
    </row>
    <row r="106" hidden="1" spans="2:3">
      <c r="B106" s="372" t="s">
        <v>1449</v>
      </c>
      <c r="C106" s="377"/>
    </row>
    <row r="107" hidden="1" spans="2:3">
      <c r="B107" s="372" t="s">
        <v>1450</v>
      </c>
      <c r="C107" s="377"/>
    </row>
    <row r="108" hidden="1" spans="2:3">
      <c r="B108" s="372" t="s">
        <v>1451</v>
      </c>
      <c r="C108" s="377"/>
    </row>
    <row r="109" hidden="1" spans="2:3">
      <c r="B109" s="372" t="s">
        <v>1452</v>
      </c>
      <c r="C109" s="377"/>
    </row>
    <row r="110" spans="2:3">
      <c r="B110" s="378" t="s">
        <v>1453</v>
      </c>
      <c r="C110" s="379">
        <f>SUM(C111,C117)</f>
        <v>0</v>
      </c>
    </row>
    <row r="111" spans="2:3">
      <c r="B111" s="376" t="s">
        <v>1454</v>
      </c>
      <c r="C111" s="377">
        <f>SUM(C112:C116)</f>
        <v>0</v>
      </c>
    </row>
    <row r="112" hidden="1" spans="2:3">
      <c r="B112" s="372" t="s">
        <v>1455</v>
      </c>
      <c r="C112" s="377"/>
    </row>
    <row r="113" hidden="1" spans="2:3">
      <c r="B113" s="372" t="s">
        <v>1456</v>
      </c>
      <c r="C113" s="377"/>
    </row>
    <row r="114" hidden="1" spans="2:3">
      <c r="B114" s="372" t="s">
        <v>1457</v>
      </c>
      <c r="C114" s="377"/>
    </row>
    <row r="115" hidden="1" spans="2:3">
      <c r="B115" s="372" t="s">
        <v>1458</v>
      </c>
      <c r="C115" s="377"/>
    </row>
    <row r="116" hidden="1" spans="2:3">
      <c r="B116" s="372" t="s">
        <v>1459</v>
      </c>
      <c r="C116" s="377"/>
    </row>
    <row r="117" spans="2:3">
      <c r="B117" s="376" t="s">
        <v>1460</v>
      </c>
      <c r="C117" s="377">
        <f>SUM(C118:C120)</f>
        <v>0</v>
      </c>
    </row>
    <row r="118" hidden="1" spans="2:3">
      <c r="B118" s="372" t="s">
        <v>1461</v>
      </c>
      <c r="C118" s="377"/>
    </row>
    <row r="119" hidden="1" spans="2:3">
      <c r="B119" s="372" t="s">
        <v>1462</v>
      </c>
      <c r="C119" s="377"/>
    </row>
    <row r="120" hidden="1" spans="2:3">
      <c r="B120" s="372" t="s">
        <v>1463</v>
      </c>
      <c r="C120" s="377"/>
    </row>
    <row r="121" spans="2:3">
      <c r="B121" s="378" t="s">
        <v>1464</v>
      </c>
      <c r="C121" s="379">
        <f>SUM(C122)</f>
        <v>0</v>
      </c>
    </row>
    <row r="122" spans="2:3">
      <c r="B122" s="376" t="s">
        <v>1465</v>
      </c>
      <c r="C122" s="377">
        <f>SUM(C123:C127)</f>
        <v>0</v>
      </c>
    </row>
    <row r="123" hidden="1" spans="2:3">
      <c r="B123" s="372" t="s">
        <v>1466</v>
      </c>
      <c r="C123" s="377"/>
    </row>
    <row r="124" hidden="1" spans="2:3">
      <c r="B124" s="372" t="s">
        <v>1467</v>
      </c>
      <c r="C124" s="377"/>
    </row>
    <row r="125" hidden="1" spans="2:3">
      <c r="B125" s="372" t="s">
        <v>1468</v>
      </c>
      <c r="C125" s="377"/>
    </row>
    <row r="126" hidden="1" spans="2:3">
      <c r="B126" s="372" t="s">
        <v>1469</v>
      </c>
      <c r="C126" s="377"/>
    </row>
    <row r="127" hidden="1" spans="2:3">
      <c r="B127" s="372" t="s">
        <v>1470</v>
      </c>
      <c r="C127" s="377"/>
    </row>
    <row r="128" spans="2:3">
      <c r="B128" s="378" t="s">
        <v>1471</v>
      </c>
      <c r="C128" s="379">
        <f>SUM(C129:C130)</f>
        <v>0</v>
      </c>
    </row>
    <row r="129" hidden="1" spans="2:3">
      <c r="B129" s="372" t="s">
        <v>1472</v>
      </c>
      <c r="C129" s="377"/>
    </row>
    <row r="130" hidden="1" spans="2:3">
      <c r="B130" s="372" t="s">
        <v>1473</v>
      </c>
      <c r="C130" s="377"/>
    </row>
    <row r="131" spans="2:3">
      <c r="B131" s="378" t="s">
        <v>1474</v>
      </c>
      <c r="C131" s="379">
        <f>SUM(C132,C133,C142,C154)</f>
        <v>107</v>
      </c>
    </row>
    <row r="132" hidden="1" spans="2:3">
      <c r="B132" s="372" t="s">
        <v>1475</v>
      </c>
      <c r="C132" s="377"/>
    </row>
    <row r="133" spans="2:3">
      <c r="B133" s="376" t="s">
        <v>1476</v>
      </c>
      <c r="C133" s="377">
        <f>SUM(C134:C141)</f>
        <v>0</v>
      </c>
    </row>
    <row r="134" hidden="1" spans="2:3">
      <c r="B134" s="372" t="s">
        <v>1477</v>
      </c>
      <c r="C134" s="377"/>
    </row>
    <row r="135" hidden="1" spans="2:3">
      <c r="B135" s="372" t="s">
        <v>1478</v>
      </c>
      <c r="C135" s="377"/>
    </row>
    <row r="136" hidden="1" spans="2:3">
      <c r="B136" s="372" t="s">
        <v>1479</v>
      </c>
      <c r="C136" s="377"/>
    </row>
    <row r="137" hidden="1" spans="2:3">
      <c r="B137" s="372" t="s">
        <v>1480</v>
      </c>
      <c r="C137" s="377"/>
    </row>
    <row r="138" hidden="1" spans="2:3">
      <c r="B138" s="372" t="s">
        <v>1481</v>
      </c>
      <c r="C138" s="377"/>
    </row>
    <row r="139" hidden="1" spans="2:3">
      <c r="B139" s="372" t="s">
        <v>1482</v>
      </c>
      <c r="C139" s="377"/>
    </row>
    <row r="140" hidden="1" spans="2:3">
      <c r="B140" s="372" t="s">
        <v>1483</v>
      </c>
      <c r="C140" s="377"/>
    </row>
    <row r="141" hidden="1" spans="2:3">
      <c r="B141" s="372" t="s">
        <v>1484</v>
      </c>
      <c r="C141" s="377"/>
    </row>
    <row r="142" spans="2:3">
      <c r="B142" s="376" t="s">
        <v>1485</v>
      </c>
      <c r="C142" s="377">
        <f>SUM(C143:C153)</f>
        <v>107</v>
      </c>
    </row>
    <row r="143" hidden="1" spans="2:3">
      <c r="B143" s="372" t="s">
        <v>1486</v>
      </c>
      <c r="C143" s="377"/>
    </row>
    <row r="144" spans="2:3">
      <c r="B144" s="376" t="s">
        <v>1487</v>
      </c>
      <c r="C144" s="377">
        <v>20</v>
      </c>
    </row>
    <row r="145" spans="2:3">
      <c r="B145" s="376" t="s">
        <v>1488</v>
      </c>
      <c r="C145" s="377">
        <v>30</v>
      </c>
    </row>
    <row r="146" hidden="1" spans="2:3">
      <c r="B146" s="372" t="s">
        <v>1489</v>
      </c>
      <c r="C146" s="377"/>
    </row>
    <row r="147" hidden="1" spans="2:3">
      <c r="B147" s="372" t="s">
        <v>1490</v>
      </c>
      <c r="C147" s="377"/>
    </row>
    <row r="148" hidden="1" spans="2:3">
      <c r="B148" s="372" t="s">
        <v>1491</v>
      </c>
      <c r="C148" s="377"/>
    </row>
    <row r="149" hidden="1" spans="2:3">
      <c r="B149" s="372" t="s">
        <v>1492</v>
      </c>
      <c r="C149" s="377"/>
    </row>
    <row r="150" hidden="1" spans="2:3">
      <c r="B150" s="372" t="s">
        <v>1493</v>
      </c>
      <c r="C150" s="377"/>
    </row>
    <row r="151" hidden="1" spans="2:3">
      <c r="B151" s="372" t="s">
        <v>1494</v>
      </c>
      <c r="C151" s="377"/>
    </row>
    <row r="152" hidden="1" spans="2:3">
      <c r="B152" s="372" t="s">
        <v>1495</v>
      </c>
      <c r="C152" s="377"/>
    </row>
    <row r="153" spans="2:3">
      <c r="B153" s="376" t="s">
        <v>1496</v>
      </c>
      <c r="C153" s="377">
        <v>57</v>
      </c>
    </row>
    <row r="154" hidden="1" spans="2:3">
      <c r="B154" s="372" t="s">
        <v>1497</v>
      </c>
      <c r="C154" s="377"/>
    </row>
    <row r="155" spans="2:3">
      <c r="B155" s="378" t="s">
        <v>1498</v>
      </c>
      <c r="C155" s="379">
        <f>SUM(C156)</f>
        <v>0</v>
      </c>
    </row>
    <row r="156" spans="2:3">
      <c r="B156" s="376" t="s">
        <v>1499</v>
      </c>
      <c r="C156" s="377">
        <f>SUM(C157:C176)</f>
        <v>0</v>
      </c>
    </row>
    <row r="157" hidden="1" spans="2:3">
      <c r="B157" s="372" t="s">
        <v>1500</v>
      </c>
      <c r="C157" s="377"/>
    </row>
    <row r="158" hidden="1" spans="2:3">
      <c r="B158" s="372" t="s">
        <v>1501</v>
      </c>
      <c r="C158" s="377"/>
    </row>
    <row r="159" hidden="1" spans="2:3">
      <c r="B159" s="372" t="s">
        <v>1502</v>
      </c>
      <c r="C159" s="377"/>
    </row>
    <row r="160" hidden="1" spans="2:3">
      <c r="B160" s="372" t="s">
        <v>1503</v>
      </c>
      <c r="C160" s="377"/>
    </row>
    <row r="161" hidden="1" spans="2:3">
      <c r="B161" s="372" t="s">
        <v>1504</v>
      </c>
      <c r="C161" s="377"/>
    </row>
    <row r="162" hidden="1" spans="2:3">
      <c r="B162" s="372" t="s">
        <v>1505</v>
      </c>
      <c r="C162" s="377"/>
    </row>
    <row r="163" hidden="1" spans="2:3">
      <c r="B163" s="372" t="s">
        <v>1506</v>
      </c>
      <c r="C163" s="377"/>
    </row>
    <row r="164" hidden="1" spans="2:3">
      <c r="B164" s="372" t="s">
        <v>1507</v>
      </c>
      <c r="C164" s="377"/>
    </row>
    <row r="165" hidden="1" spans="2:3">
      <c r="B165" s="372" t="s">
        <v>1508</v>
      </c>
      <c r="C165" s="377"/>
    </row>
    <row r="166" hidden="1" spans="2:3">
      <c r="B166" s="372" t="s">
        <v>1509</v>
      </c>
      <c r="C166" s="377"/>
    </row>
    <row r="167" hidden="1" spans="2:3">
      <c r="B167" s="372" t="s">
        <v>1510</v>
      </c>
      <c r="C167" s="377"/>
    </row>
    <row r="168" hidden="1" spans="2:3">
      <c r="B168" s="372" t="s">
        <v>1511</v>
      </c>
      <c r="C168" s="377"/>
    </row>
    <row r="169" hidden="1" spans="2:3">
      <c r="B169" s="372" t="s">
        <v>1512</v>
      </c>
      <c r="C169" s="377"/>
    </row>
    <row r="170" hidden="1" spans="2:3">
      <c r="B170" s="372" t="s">
        <v>1513</v>
      </c>
      <c r="C170" s="377"/>
    </row>
    <row r="171" hidden="1" spans="2:3">
      <c r="B171" s="372" t="s">
        <v>1514</v>
      </c>
      <c r="C171" s="377"/>
    </row>
    <row r="172" hidden="1" spans="2:3">
      <c r="B172" s="372" t="s">
        <v>1515</v>
      </c>
      <c r="C172" s="377"/>
    </row>
    <row r="173" hidden="1" spans="2:3">
      <c r="B173" s="372" t="s">
        <v>1516</v>
      </c>
      <c r="C173" s="377"/>
    </row>
    <row r="174" hidden="1" spans="2:3">
      <c r="B174" s="372" t="s">
        <v>1517</v>
      </c>
      <c r="C174" s="377"/>
    </row>
    <row r="175" hidden="1" spans="2:3">
      <c r="B175" s="372" t="s">
        <v>1518</v>
      </c>
      <c r="C175" s="377"/>
    </row>
    <row r="176" hidden="1" spans="2:3">
      <c r="B176" s="372" t="s">
        <v>1519</v>
      </c>
      <c r="C176" s="377"/>
    </row>
    <row r="177" spans="2:3">
      <c r="B177" s="378" t="s">
        <v>1520</v>
      </c>
      <c r="C177" s="379">
        <f>SUM(C178)</f>
        <v>0</v>
      </c>
    </row>
    <row r="178" spans="2:3">
      <c r="B178" s="376" t="s">
        <v>1521</v>
      </c>
      <c r="C178" s="377">
        <f>SUM(C179:C198)</f>
        <v>0</v>
      </c>
    </row>
    <row r="179" hidden="1" spans="2:3">
      <c r="B179" s="372" t="s">
        <v>1522</v>
      </c>
      <c r="C179" s="377"/>
    </row>
    <row r="180" hidden="1" spans="2:3">
      <c r="B180" s="372" t="s">
        <v>1523</v>
      </c>
      <c r="C180" s="377"/>
    </row>
    <row r="181" hidden="1" spans="2:3">
      <c r="B181" s="372" t="s">
        <v>1524</v>
      </c>
      <c r="C181" s="377"/>
    </row>
    <row r="182" hidden="1" spans="2:3">
      <c r="B182" s="372" t="s">
        <v>1525</v>
      </c>
      <c r="C182" s="377"/>
    </row>
    <row r="183" hidden="1" spans="2:3">
      <c r="B183" s="372" t="s">
        <v>1526</v>
      </c>
      <c r="C183" s="377"/>
    </row>
    <row r="184" hidden="1" spans="2:3">
      <c r="B184" s="372" t="s">
        <v>1527</v>
      </c>
      <c r="C184" s="377"/>
    </row>
    <row r="185" hidden="1" spans="2:3">
      <c r="B185" s="372" t="s">
        <v>1528</v>
      </c>
      <c r="C185" s="377"/>
    </row>
    <row r="186" hidden="1" spans="2:3">
      <c r="B186" s="372" t="s">
        <v>1529</v>
      </c>
      <c r="C186" s="377"/>
    </row>
    <row r="187" hidden="1" spans="2:3">
      <c r="B187" s="372" t="s">
        <v>1530</v>
      </c>
      <c r="C187" s="377"/>
    </row>
    <row r="188" hidden="1" spans="2:3">
      <c r="B188" s="372" t="s">
        <v>1531</v>
      </c>
      <c r="C188" s="377"/>
    </row>
    <row r="189" hidden="1" spans="2:3">
      <c r="B189" s="372" t="s">
        <v>1532</v>
      </c>
      <c r="C189" s="377"/>
    </row>
    <row r="190" hidden="1" spans="2:3">
      <c r="B190" s="372" t="s">
        <v>1533</v>
      </c>
      <c r="C190" s="377"/>
    </row>
    <row r="191" hidden="1" spans="2:3">
      <c r="B191" s="372" t="s">
        <v>1534</v>
      </c>
      <c r="C191" s="377"/>
    </row>
    <row r="192" hidden="1" spans="2:3">
      <c r="B192" s="372" t="s">
        <v>1535</v>
      </c>
      <c r="C192" s="377"/>
    </row>
    <row r="193" hidden="1" spans="2:3">
      <c r="B193" s="372" t="s">
        <v>1536</v>
      </c>
      <c r="C193" s="377"/>
    </row>
    <row r="194" hidden="1" spans="2:3">
      <c r="B194" s="372" t="s">
        <v>1537</v>
      </c>
      <c r="C194" s="377"/>
    </row>
    <row r="195" hidden="1" spans="2:3">
      <c r="B195" s="372" t="s">
        <v>1538</v>
      </c>
      <c r="C195" s="377"/>
    </row>
    <row r="196" hidden="1" spans="2:3">
      <c r="B196" s="372" t="s">
        <v>1539</v>
      </c>
      <c r="C196" s="377"/>
    </row>
    <row r="197" hidden="1" spans="2:3">
      <c r="B197" s="372" t="s">
        <v>1540</v>
      </c>
      <c r="C197" s="377"/>
    </row>
    <row r="198" hidden="1" spans="2:3">
      <c r="B198" s="372" t="s">
        <v>1541</v>
      </c>
      <c r="C198" s="377"/>
    </row>
  </sheetData>
  <autoFilter ref="A4:F198">
    <filterColumn colId="2">
      <customFilters>
        <customFilter operator="notEqual" val=""/>
      </customFilters>
    </filterColumn>
    <extLst/>
  </autoFilter>
  <mergeCells count="2">
    <mergeCell ref="B1:C1"/>
    <mergeCell ref="B2:C2"/>
  </mergeCells>
  <printOptions horizontalCentered="1"/>
  <pageMargins left="0.236220472440945" right="0.236220472440945" top="0.433070866141732" bottom="0.551181102362205" header="0.31496062992126" footer="0.236220472440945"/>
  <pageSetup paperSize="9" orientation="portrait" errors="blank"/>
  <headerFooter alignWithMargins="0"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FF00"/>
  </sheetPr>
  <dimension ref="A1:E24"/>
  <sheetViews>
    <sheetView showZeros="0" workbookViewId="0">
      <selection activeCell="B16" sqref="B16"/>
    </sheetView>
  </sheetViews>
  <sheetFormatPr defaultColWidth="9" defaultRowHeight="20.1" customHeight="1" outlineLevelCol="4"/>
  <cols>
    <col min="1" max="1" width="35.625" style="67" customWidth="1"/>
    <col min="2" max="2" width="12.75" style="68" customWidth="1"/>
    <col min="3" max="3" width="32.5" style="69" customWidth="1"/>
    <col min="4" max="4" width="13.5" style="70" customWidth="1"/>
    <col min="5" max="5" width="13" style="71" customWidth="1"/>
    <col min="6" max="16384" width="9" style="71"/>
  </cols>
  <sheetData>
    <row r="1" customHeight="1" spans="1:4">
      <c r="A1" s="13" t="s">
        <v>1542</v>
      </c>
      <c r="B1" s="13"/>
      <c r="C1" s="13"/>
      <c r="D1" s="13"/>
    </row>
    <row r="2" ht="29.25" customHeight="1" spans="1:4">
      <c r="A2" s="15" t="s">
        <v>1543</v>
      </c>
      <c r="B2" s="15"/>
      <c r="C2" s="15"/>
      <c r="D2" s="15"/>
    </row>
    <row r="3" ht="11.25" customHeight="1" spans="1:4">
      <c r="A3" s="72"/>
      <c r="B3" s="73"/>
      <c r="C3" s="72"/>
      <c r="D3" s="74"/>
    </row>
    <row r="4" customHeight="1" spans="1:4">
      <c r="A4" s="75"/>
      <c r="B4" s="75"/>
      <c r="C4" s="75"/>
      <c r="D4" s="76" t="s">
        <v>2</v>
      </c>
    </row>
    <row r="5" ht="24" customHeight="1" spans="1:4">
      <c r="A5" s="77" t="s">
        <v>1544</v>
      </c>
      <c r="B5" s="78" t="s">
        <v>6</v>
      </c>
      <c r="C5" s="77" t="s">
        <v>163</v>
      </c>
      <c r="D5" s="78" t="s">
        <v>6</v>
      </c>
    </row>
    <row r="6" ht="24" customHeight="1" spans="1:5">
      <c r="A6" s="79" t="s">
        <v>1545</v>
      </c>
      <c r="B6" s="80"/>
      <c r="C6" s="79" t="s">
        <v>1546</v>
      </c>
      <c r="D6" s="80">
        <f>D7+D20</f>
        <v>0</v>
      </c>
      <c r="E6" s="68"/>
    </row>
    <row r="7" ht="24" customHeight="1" spans="1:5">
      <c r="A7" s="48" t="s">
        <v>1547</v>
      </c>
      <c r="B7" s="47"/>
      <c r="C7" s="48" t="s">
        <v>1547</v>
      </c>
      <c r="D7" s="80">
        <f>SUM(D8:D14)</f>
        <v>0</v>
      </c>
      <c r="E7" s="68"/>
    </row>
    <row r="8" ht="21" customHeight="1" spans="1:4">
      <c r="A8" s="48" t="s">
        <v>1548</v>
      </c>
      <c r="B8" s="47"/>
      <c r="C8" s="48" t="s">
        <v>1548</v>
      </c>
      <c r="D8" s="47"/>
    </row>
    <row r="9" ht="21" customHeight="1" spans="1:4">
      <c r="A9" s="48" t="s">
        <v>1549</v>
      </c>
      <c r="B9" s="47"/>
      <c r="C9" s="48" t="s">
        <v>1549</v>
      </c>
      <c r="D9" s="47"/>
    </row>
    <row r="10" ht="21" customHeight="1" spans="1:4">
      <c r="A10" s="48" t="s">
        <v>1550</v>
      </c>
      <c r="B10" s="47"/>
      <c r="C10" s="48" t="s">
        <v>1550</v>
      </c>
      <c r="D10" s="47"/>
    </row>
    <row r="11" ht="21" customHeight="1" spans="1:4">
      <c r="A11" s="48" t="s">
        <v>1551</v>
      </c>
      <c r="B11" s="47"/>
      <c r="C11" s="48" t="s">
        <v>1551</v>
      </c>
      <c r="D11" s="47"/>
    </row>
    <row r="12" ht="21" customHeight="1" spans="1:4">
      <c r="A12" s="48" t="s">
        <v>1552</v>
      </c>
      <c r="B12" s="47"/>
      <c r="C12" s="48"/>
      <c r="D12" s="47"/>
    </row>
    <row r="13" ht="21" customHeight="1" spans="1:4">
      <c r="A13" s="48" t="s">
        <v>1553</v>
      </c>
      <c r="B13" s="47"/>
      <c r="C13" s="48"/>
      <c r="D13" s="47"/>
    </row>
    <row r="14" ht="21" customHeight="1" spans="1:4">
      <c r="A14" s="48" t="s">
        <v>1554</v>
      </c>
      <c r="B14" s="47"/>
      <c r="C14" s="48"/>
      <c r="D14" s="47"/>
    </row>
    <row r="15" ht="21" customHeight="1" spans="1:4">
      <c r="A15" s="48" t="s">
        <v>1351</v>
      </c>
      <c r="B15" s="47"/>
      <c r="C15" s="48"/>
      <c r="D15" s="48"/>
    </row>
    <row r="16" ht="21" customHeight="1" spans="1:4">
      <c r="A16" s="63" t="s">
        <v>1555</v>
      </c>
      <c r="B16" s="47"/>
      <c r="C16" s="48"/>
      <c r="D16" s="48"/>
    </row>
    <row r="17" ht="21" customHeight="1" spans="1:4">
      <c r="A17" s="48"/>
      <c r="B17" s="47"/>
      <c r="C17" s="48"/>
      <c r="D17" s="48"/>
    </row>
    <row r="18" ht="21" customHeight="1" spans="1:4">
      <c r="A18" s="48"/>
      <c r="B18" s="47"/>
      <c r="C18" s="81"/>
      <c r="D18" s="81"/>
    </row>
    <row r="19" customHeight="1" spans="1:4">
      <c r="A19" s="82"/>
      <c r="B19" s="81"/>
      <c r="C19" s="81"/>
      <c r="D19" s="81"/>
    </row>
    <row r="20" ht="24" customHeight="1" spans="1:4">
      <c r="A20" s="79"/>
      <c r="B20" s="80"/>
      <c r="C20" s="79"/>
      <c r="D20" s="80">
        <f>SUM(D21:D22)</f>
        <v>0</v>
      </c>
    </row>
    <row r="21" ht="21" customHeight="1" spans="1:4">
      <c r="A21" s="48"/>
      <c r="B21" s="83"/>
      <c r="C21" s="48"/>
      <c r="D21" s="83"/>
    </row>
    <row r="22" ht="21" customHeight="1" spans="1:4">
      <c r="A22" s="82"/>
      <c r="B22" s="81"/>
      <c r="C22" s="48"/>
      <c r="D22" s="83"/>
    </row>
    <row r="23" ht="14.45" customHeight="1"/>
    <row r="24" ht="37.5" customHeight="1" spans="1:4">
      <c r="A24" s="33"/>
      <c r="B24" s="33"/>
      <c r="C24" s="33"/>
      <c r="D24" s="33"/>
    </row>
  </sheetData>
  <mergeCells count="5">
    <mergeCell ref="A1:B1"/>
    <mergeCell ref="C1:D1"/>
    <mergeCell ref="A2:D2"/>
    <mergeCell ref="A4:C4"/>
    <mergeCell ref="A24:D24"/>
  </mergeCells>
  <printOptions horizontalCentered="1"/>
  <pageMargins left="0.236220472440945" right="0.236220472440945" top="0.31496062992126" bottom="0.31496062992126" header="0.31496062992126" footer="0.31496062992126"/>
  <pageSetup paperSize="9" orientation="portrait" errors="blank"/>
  <headerFooter alignWithMargins="0"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tabColor rgb="FF00FF00"/>
    <pageSetUpPr fitToPage="1"/>
  </sheetPr>
  <dimension ref="A1:F27"/>
  <sheetViews>
    <sheetView showZeros="0" workbookViewId="0">
      <selection activeCell="E11" sqref="E11"/>
    </sheetView>
  </sheetViews>
  <sheetFormatPr defaultColWidth="12.75" defaultRowHeight="13.5" outlineLevelCol="5"/>
  <cols>
    <col min="1" max="1" width="33" style="34" customWidth="1"/>
    <col min="2" max="2" width="12.625" style="35" customWidth="1"/>
    <col min="3" max="3" width="10.875" style="35" customWidth="1"/>
    <col min="4" max="4" width="32.125" style="36" customWidth="1"/>
    <col min="5" max="5" width="12.5" style="37" customWidth="1"/>
    <col min="6" max="6" width="10" style="34" customWidth="1"/>
    <col min="7" max="255" width="9" style="34" customWidth="1"/>
    <col min="256" max="256" width="29.625" style="34" customWidth="1"/>
    <col min="257" max="257" width="12.75" style="34"/>
    <col min="258" max="258" width="29.75" style="34" customWidth="1"/>
    <col min="259" max="259" width="17" style="34" customWidth="1"/>
    <col min="260" max="260" width="37" style="34" customWidth="1"/>
    <col min="261" max="261" width="17.375" style="34" customWidth="1"/>
    <col min="262" max="511" width="9" style="34" customWidth="1"/>
    <col min="512" max="512" width="29.625" style="34" customWidth="1"/>
    <col min="513" max="513" width="12.75" style="34"/>
    <col min="514" max="514" width="29.75" style="34" customWidth="1"/>
    <col min="515" max="515" width="17" style="34" customWidth="1"/>
    <col min="516" max="516" width="37" style="34" customWidth="1"/>
    <col min="517" max="517" width="17.375" style="34" customWidth="1"/>
    <col min="518" max="767" width="9" style="34" customWidth="1"/>
    <col min="768" max="768" width="29.625" style="34" customWidth="1"/>
    <col min="769" max="769" width="12.75" style="34"/>
    <col min="770" max="770" width="29.75" style="34" customWidth="1"/>
    <col min="771" max="771" width="17" style="34" customWidth="1"/>
    <col min="772" max="772" width="37" style="34" customWidth="1"/>
    <col min="773" max="773" width="17.375" style="34" customWidth="1"/>
    <col min="774" max="1023" width="9" style="34" customWidth="1"/>
    <col min="1024" max="1024" width="29.625" style="34" customWidth="1"/>
    <col min="1025" max="1025" width="12.75" style="34"/>
    <col min="1026" max="1026" width="29.75" style="34" customWidth="1"/>
    <col min="1027" max="1027" width="17" style="34" customWidth="1"/>
    <col min="1028" max="1028" width="37" style="34" customWidth="1"/>
    <col min="1029" max="1029" width="17.375" style="34" customWidth="1"/>
    <col min="1030" max="1279" width="9" style="34" customWidth="1"/>
    <col min="1280" max="1280" width="29.625" style="34" customWidth="1"/>
    <col min="1281" max="1281" width="12.75" style="34"/>
    <col min="1282" max="1282" width="29.75" style="34" customWidth="1"/>
    <col min="1283" max="1283" width="17" style="34" customWidth="1"/>
    <col min="1284" max="1284" width="37" style="34" customWidth="1"/>
    <col min="1285" max="1285" width="17.375" style="34" customWidth="1"/>
    <col min="1286" max="1535" width="9" style="34" customWidth="1"/>
    <col min="1536" max="1536" width="29.625" style="34" customWidth="1"/>
    <col min="1537" max="1537" width="12.75" style="34"/>
    <col min="1538" max="1538" width="29.75" style="34" customWidth="1"/>
    <col min="1539" max="1539" width="17" style="34" customWidth="1"/>
    <col min="1540" max="1540" width="37" style="34" customWidth="1"/>
    <col min="1541" max="1541" width="17.375" style="34" customWidth="1"/>
    <col min="1542" max="1791" width="9" style="34" customWidth="1"/>
    <col min="1792" max="1792" width="29.625" style="34" customWidth="1"/>
    <col min="1793" max="1793" width="12.75" style="34"/>
    <col min="1794" max="1794" width="29.75" style="34" customWidth="1"/>
    <col min="1795" max="1795" width="17" style="34" customWidth="1"/>
    <col min="1796" max="1796" width="37" style="34" customWidth="1"/>
    <col min="1797" max="1797" width="17.375" style="34" customWidth="1"/>
    <col min="1798" max="2047" width="9" style="34" customWidth="1"/>
    <col min="2048" max="2048" width="29.625" style="34" customWidth="1"/>
    <col min="2049" max="2049" width="12.75" style="34"/>
    <col min="2050" max="2050" width="29.75" style="34" customWidth="1"/>
    <col min="2051" max="2051" width="17" style="34" customWidth="1"/>
    <col min="2052" max="2052" width="37" style="34" customWidth="1"/>
    <col min="2053" max="2053" width="17.375" style="34" customWidth="1"/>
    <col min="2054" max="2303" width="9" style="34" customWidth="1"/>
    <col min="2304" max="2304" width="29.625" style="34" customWidth="1"/>
    <col min="2305" max="2305" width="12.75" style="34"/>
    <col min="2306" max="2306" width="29.75" style="34" customWidth="1"/>
    <col min="2307" max="2307" width="17" style="34" customWidth="1"/>
    <col min="2308" max="2308" width="37" style="34" customWidth="1"/>
    <col min="2309" max="2309" width="17.375" style="34" customWidth="1"/>
    <col min="2310" max="2559" width="9" style="34" customWidth="1"/>
    <col min="2560" max="2560" width="29.625" style="34" customWidth="1"/>
    <col min="2561" max="2561" width="12.75" style="34"/>
    <col min="2562" max="2562" width="29.75" style="34" customWidth="1"/>
    <col min="2563" max="2563" width="17" style="34" customWidth="1"/>
    <col min="2564" max="2564" width="37" style="34" customWidth="1"/>
    <col min="2565" max="2565" width="17.375" style="34" customWidth="1"/>
    <col min="2566" max="2815" width="9" style="34" customWidth="1"/>
    <col min="2816" max="2816" width="29.625" style="34" customWidth="1"/>
    <col min="2817" max="2817" width="12.75" style="34"/>
    <col min="2818" max="2818" width="29.75" style="34" customWidth="1"/>
    <col min="2819" max="2819" width="17" style="34" customWidth="1"/>
    <col min="2820" max="2820" width="37" style="34" customWidth="1"/>
    <col min="2821" max="2821" width="17.375" style="34" customWidth="1"/>
    <col min="2822" max="3071" width="9" style="34" customWidth="1"/>
    <col min="3072" max="3072" width="29.625" style="34" customWidth="1"/>
    <col min="3073" max="3073" width="12.75" style="34"/>
    <col min="3074" max="3074" width="29.75" style="34" customWidth="1"/>
    <col min="3075" max="3075" width="17" style="34" customWidth="1"/>
    <col min="3076" max="3076" width="37" style="34" customWidth="1"/>
    <col min="3077" max="3077" width="17.375" style="34" customWidth="1"/>
    <col min="3078" max="3327" width="9" style="34" customWidth="1"/>
    <col min="3328" max="3328" width="29.625" style="34" customWidth="1"/>
    <col min="3329" max="3329" width="12.75" style="34"/>
    <col min="3330" max="3330" width="29.75" style="34" customWidth="1"/>
    <col min="3331" max="3331" width="17" style="34" customWidth="1"/>
    <col min="3332" max="3332" width="37" style="34" customWidth="1"/>
    <col min="3333" max="3333" width="17.375" style="34" customWidth="1"/>
    <col min="3334" max="3583" width="9" style="34" customWidth="1"/>
    <col min="3584" max="3584" width="29.625" style="34" customWidth="1"/>
    <col min="3585" max="3585" width="12.75" style="34"/>
    <col min="3586" max="3586" width="29.75" style="34" customWidth="1"/>
    <col min="3587" max="3587" width="17" style="34" customWidth="1"/>
    <col min="3588" max="3588" width="37" style="34" customWidth="1"/>
    <col min="3589" max="3589" width="17.375" style="34" customWidth="1"/>
    <col min="3590" max="3839" width="9" style="34" customWidth="1"/>
    <col min="3840" max="3840" width="29.625" style="34" customWidth="1"/>
    <col min="3841" max="3841" width="12.75" style="34"/>
    <col min="3842" max="3842" width="29.75" style="34" customWidth="1"/>
    <col min="3843" max="3843" width="17" style="34" customWidth="1"/>
    <col min="3844" max="3844" width="37" style="34" customWidth="1"/>
    <col min="3845" max="3845" width="17.375" style="34" customWidth="1"/>
    <col min="3846" max="4095" width="9" style="34" customWidth="1"/>
    <col min="4096" max="4096" width="29.625" style="34" customWidth="1"/>
    <col min="4097" max="4097" width="12.75" style="34"/>
    <col min="4098" max="4098" width="29.75" style="34" customWidth="1"/>
    <col min="4099" max="4099" width="17" style="34" customWidth="1"/>
    <col min="4100" max="4100" width="37" style="34" customWidth="1"/>
    <col min="4101" max="4101" width="17.375" style="34" customWidth="1"/>
    <col min="4102" max="4351" width="9" style="34" customWidth="1"/>
    <col min="4352" max="4352" width="29.625" style="34" customWidth="1"/>
    <col min="4353" max="4353" width="12.75" style="34"/>
    <col min="4354" max="4354" width="29.75" style="34" customWidth="1"/>
    <col min="4355" max="4355" width="17" style="34" customWidth="1"/>
    <col min="4356" max="4356" width="37" style="34" customWidth="1"/>
    <col min="4357" max="4357" width="17.375" style="34" customWidth="1"/>
    <col min="4358" max="4607" width="9" style="34" customWidth="1"/>
    <col min="4608" max="4608" width="29.625" style="34" customWidth="1"/>
    <col min="4609" max="4609" width="12.75" style="34"/>
    <col min="4610" max="4610" width="29.75" style="34" customWidth="1"/>
    <col min="4611" max="4611" width="17" style="34" customWidth="1"/>
    <col min="4612" max="4612" width="37" style="34" customWidth="1"/>
    <col min="4613" max="4613" width="17.375" style="34" customWidth="1"/>
    <col min="4614" max="4863" width="9" style="34" customWidth="1"/>
    <col min="4864" max="4864" width="29.625" style="34" customWidth="1"/>
    <col min="4865" max="4865" width="12.75" style="34"/>
    <col min="4866" max="4866" width="29.75" style="34" customWidth="1"/>
    <col min="4867" max="4867" width="17" style="34" customWidth="1"/>
    <col min="4868" max="4868" width="37" style="34" customWidth="1"/>
    <col min="4869" max="4869" width="17.375" style="34" customWidth="1"/>
    <col min="4870" max="5119" width="9" style="34" customWidth="1"/>
    <col min="5120" max="5120" width="29.625" style="34" customWidth="1"/>
    <col min="5121" max="5121" width="12.75" style="34"/>
    <col min="5122" max="5122" width="29.75" style="34" customWidth="1"/>
    <col min="5123" max="5123" width="17" style="34" customWidth="1"/>
    <col min="5124" max="5124" width="37" style="34" customWidth="1"/>
    <col min="5125" max="5125" width="17.375" style="34" customWidth="1"/>
    <col min="5126" max="5375" width="9" style="34" customWidth="1"/>
    <col min="5376" max="5376" width="29.625" style="34" customWidth="1"/>
    <col min="5377" max="5377" width="12.75" style="34"/>
    <col min="5378" max="5378" width="29.75" style="34" customWidth="1"/>
    <col min="5379" max="5379" width="17" style="34" customWidth="1"/>
    <col min="5380" max="5380" width="37" style="34" customWidth="1"/>
    <col min="5381" max="5381" width="17.375" style="34" customWidth="1"/>
    <col min="5382" max="5631" width="9" style="34" customWidth="1"/>
    <col min="5632" max="5632" width="29.625" style="34" customWidth="1"/>
    <col min="5633" max="5633" width="12.75" style="34"/>
    <col min="5634" max="5634" width="29.75" style="34" customWidth="1"/>
    <col min="5635" max="5635" width="17" style="34" customWidth="1"/>
    <col min="5636" max="5636" width="37" style="34" customWidth="1"/>
    <col min="5637" max="5637" width="17.375" style="34" customWidth="1"/>
    <col min="5638" max="5887" width="9" style="34" customWidth="1"/>
    <col min="5888" max="5888" width="29.625" style="34" customWidth="1"/>
    <col min="5889" max="5889" width="12.75" style="34"/>
    <col min="5890" max="5890" width="29.75" style="34" customWidth="1"/>
    <col min="5891" max="5891" width="17" style="34" customWidth="1"/>
    <col min="5892" max="5892" width="37" style="34" customWidth="1"/>
    <col min="5893" max="5893" width="17.375" style="34" customWidth="1"/>
    <col min="5894" max="6143" width="9" style="34" customWidth="1"/>
    <col min="6144" max="6144" width="29.625" style="34" customWidth="1"/>
    <col min="6145" max="6145" width="12.75" style="34"/>
    <col min="6146" max="6146" width="29.75" style="34" customWidth="1"/>
    <col min="6147" max="6147" width="17" style="34" customWidth="1"/>
    <col min="6148" max="6148" width="37" style="34" customWidth="1"/>
    <col min="6149" max="6149" width="17.375" style="34" customWidth="1"/>
    <col min="6150" max="6399" width="9" style="34" customWidth="1"/>
    <col min="6400" max="6400" width="29.625" style="34" customWidth="1"/>
    <col min="6401" max="6401" width="12.75" style="34"/>
    <col min="6402" max="6402" width="29.75" style="34" customWidth="1"/>
    <col min="6403" max="6403" width="17" style="34" customWidth="1"/>
    <col min="6404" max="6404" width="37" style="34" customWidth="1"/>
    <col min="6405" max="6405" width="17.375" style="34" customWidth="1"/>
    <col min="6406" max="6655" width="9" style="34" customWidth="1"/>
    <col min="6656" max="6656" width="29.625" style="34" customWidth="1"/>
    <col min="6657" max="6657" width="12.75" style="34"/>
    <col min="6658" max="6658" width="29.75" style="34" customWidth="1"/>
    <col min="6659" max="6659" width="17" style="34" customWidth="1"/>
    <col min="6660" max="6660" width="37" style="34" customWidth="1"/>
    <col min="6661" max="6661" width="17.375" style="34" customWidth="1"/>
    <col min="6662" max="6911" width="9" style="34" customWidth="1"/>
    <col min="6912" max="6912" width="29.625" style="34" customWidth="1"/>
    <col min="6913" max="6913" width="12.75" style="34"/>
    <col min="6914" max="6914" width="29.75" style="34" customWidth="1"/>
    <col min="6915" max="6915" width="17" style="34" customWidth="1"/>
    <col min="6916" max="6916" width="37" style="34" customWidth="1"/>
    <col min="6917" max="6917" width="17.375" style="34" customWidth="1"/>
    <col min="6918" max="7167" width="9" style="34" customWidth="1"/>
    <col min="7168" max="7168" width="29.625" style="34" customWidth="1"/>
    <col min="7169" max="7169" width="12.75" style="34"/>
    <col min="7170" max="7170" width="29.75" style="34" customWidth="1"/>
    <col min="7171" max="7171" width="17" style="34" customWidth="1"/>
    <col min="7172" max="7172" width="37" style="34" customWidth="1"/>
    <col min="7173" max="7173" width="17.375" style="34" customWidth="1"/>
    <col min="7174" max="7423" width="9" style="34" customWidth="1"/>
    <col min="7424" max="7424" width="29.625" style="34" customWidth="1"/>
    <col min="7425" max="7425" width="12.75" style="34"/>
    <col min="7426" max="7426" width="29.75" style="34" customWidth="1"/>
    <col min="7427" max="7427" width="17" style="34" customWidth="1"/>
    <col min="7428" max="7428" width="37" style="34" customWidth="1"/>
    <col min="7429" max="7429" width="17.375" style="34" customWidth="1"/>
    <col min="7430" max="7679" width="9" style="34" customWidth="1"/>
    <col min="7680" max="7680" width="29.625" style="34" customWidth="1"/>
    <col min="7681" max="7681" width="12.75" style="34"/>
    <col min="7682" max="7682" width="29.75" style="34" customWidth="1"/>
    <col min="7683" max="7683" width="17" style="34" customWidth="1"/>
    <col min="7684" max="7684" width="37" style="34" customWidth="1"/>
    <col min="7685" max="7685" width="17.375" style="34" customWidth="1"/>
    <col min="7686" max="7935" width="9" style="34" customWidth="1"/>
    <col min="7936" max="7936" width="29.625" style="34" customWidth="1"/>
    <col min="7937" max="7937" width="12.75" style="34"/>
    <col min="7938" max="7938" width="29.75" style="34" customWidth="1"/>
    <col min="7939" max="7939" width="17" style="34" customWidth="1"/>
    <col min="7940" max="7940" width="37" style="34" customWidth="1"/>
    <col min="7941" max="7941" width="17.375" style="34" customWidth="1"/>
    <col min="7942" max="8191" width="9" style="34" customWidth="1"/>
    <col min="8192" max="8192" width="29.625" style="34" customWidth="1"/>
    <col min="8193" max="8193" width="12.75" style="34"/>
    <col min="8194" max="8194" width="29.75" style="34" customWidth="1"/>
    <col min="8195" max="8195" width="17" style="34" customWidth="1"/>
    <col min="8196" max="8196" width="37" style="34" customWidth="1"/>
    <col min="8197" max="8197" width="17.375" style="34" customWidth="1"/>
    <col min="8198" max="8447" width="9" style="34" customWidth="1"/>
    <col min="8448" max="8448" width="29.625" style="34" customWidth="1"/>
    <col min="8449" max="8449" width="12.75" style="34"/>
    <col min="8450" max="8450" width="29.75" style="34" customWidth="1"/>
    <col min="8451" max="8451" width="17" style="34" customWidth="1"/>
    <col min="8452" max="8452" width="37" style="34" customWidth="1"/>
    <col min="8453" max="8453" width="17.375" style="34" customWidth="1"/>
    <col min="8454" max="8703" width="9" style="34" customWidth="1"/>
    <col min="8704" max="8704" width="29.625" style="34" customWidth="1"/>
    <col min="8705" max="8705" width="12.75" style="34"/>
    <col min="8706" max="8706" width="29.75" style="34" customWidth="1"/>
    <col min="8707" max="8707" width="17" style="34" customWidth="1"/>
    <col min="8708" max="8708" width="37" style="34" customWidth="1"/>
    <col min="8709" max="8709" width="17.375" style="34" customWidth="1"/>
    <col min="8710" max="8959" width="9" style="34" customWidth="1"/>
    <col min="8960" max="8960" width="29.625" style="34" customWidth="1"/>
    <col min="8961" max="8961" width="12.75" style="34"/>
    <col min="8962" max="8962" width="29.75" style="34" customWidth="1"/>
    <col min="8963" max="8963" width="17" style="34" customWidth="1"/>
    <col min="8964" max="8964" width="37" style="34" customWidth="1"/>
    <col min="8965" max="8965" width="17.375" style="34" customWidth="1"/>
    <col min="8966" max="9215" width="9" style="34" customWidth="1"/>
    <col min="9216" max="9216" width="29.625" style="34" customWidth="1"/>
    <col min="9217" max="9217" width="12.75" style="34"/>
    <col min="9218" max="9218" width="29.75" style="34" customWidth="1"/>
    <col min="9219" max="9219" width="17" style="34" customWidth="1"/>
    <col min="9220" max="9220" width="37" style="34" customWidth="1"/>
    <col min="9221" max="9221" width="17.375" style="34" customWidth="1"/>
    <col min="9222" max="9471" width="9" style="34" customWidth="1"/>
    <col min="9472" max="9472" width="29.625" style="34" customWidth="1"/>
    <col min="9473" max="9473" width="12.75" style="34"/>
    <col min="9474" max="9474" width="29.75" style="34" customWidth="1"/>
    <col min="9475" max="9475" width="17" style="34" customWidth="1"/>
    <col min="9476" max="9476" width="37" style="34" customWidth="1"/>
    <col min="9477" max="9477" width="17.375" style="34" customWidth="1"/>
    <col min="9478" max="9727" width="9" style="34" customWidth="1"/>
    <col min="9728" max="9728" width="29.625" style="34" customWidth="1"/>
    <col min="9729" max="9729" width="12.75" style="34"/>
    <col min="9730" max="9730" width="29.75" style="34" customWidth="1"/>
    <col min="9731" max="9731" width="17" style="34" customWidth="1"/>
    <col min="9732" max="9732" width="37" style="34" customWidth="1"/>
    <col min="9733" max="9733" width="17.375" style="34" customWidth="1"/>
    <col min="9734" max="9983" width="9" style="34" customWidth="1"/>
    <col min="9984" max="9984" width="29.625" style="34" customWidth="1"/>
    <col min="9985" max="9985" width="12.75" style="34"/>
    <col min="9986" max="9986" width="29.75" style="34" customWidth="1"/>
    <col min="9987" max="9987" width="17" style="34" customWidth="1"/>
    <col min="9988" max="9988" width="37" style="34" customWidth="1"/>
    <col min="9989" max="9989" width="17.375" style="34" customWidth="1"/>
    <col min="9990" max="10239" width="9" style="34" customWidth="1"/>
    <col min="10240" max="10240" width="29.625" style="34" customWidth="1"/>
    <col min="10241" max="10241" width="12.75" style="34"/>
    <col min="10242" max="10242" width="29.75" style="34" customWidth="1"/>
    <col min="10243" max="10243" width="17" style="34" customWidth="1"/>
    <col min="10244" max="10244" width="37" style="34" customWidth="1"/>
    <col min="10245" max="10245" width="17.375" style="34" customWidth="1"/>
    <col min="10246" max="10495" width="9" style="34" customWidth="1"/>
    <col min="10496" max="10496" width="29.625" style="34" customWidth="1"/>
    <col min="10497" max="10497" width="12.75" style="34"/>
    <col min="10498" max="10498" width="29.75" style="34" customWidth="1"/>
    <col min="10499" max="10499" width="17" style="34" customWidth="1"/>
    <col min="10500" max="10500" width="37" style="34" customWidth="1"/>
    <col min="10501" max="10501" width="17.375" style="34" customWidth="1"/>
    <col min="10502" max="10751" width="9" style="34" customWidth="1"/>
    <col min="10752" max="10752" width="29.625" style="34" customWidth="1"/>
    <col min="10753" max="10753" width="12.75" style="34"/>
    <col min="10754" max="10754" width="29.75" style="34" customWidth="1"/>
    <col min="10755" max="10755" width="17" style="34" customWidth="1"/>
    <col min="10756" max="10756" width="37" style="34" customWidth="1"/>
    <col min="10757" max="10757" width="17.375" style="34" customWidth="1"/>
    <col min="10758" max="11007" width="9" style="34" customWidth="1"/>
    <col min="11008" max="11008" width="29.625" style="34" customWidth="1"/>
    <col min="11009" max="11009" width="12.75" style="34"/>
    <col min="11010" max="11010" width="29.75" style="34" customWidth="1"/>
    <col min="11011" max="11011" width="17" style="34" customWidth="1"/>
    <col min="11012" max="11012" width="37" style="34" customWidth="1"/>
    <col min="11013" max="11013" width="17.375" style="34" customWidth="1"/>
    <col min="11014" max="11263" width="9" style="34" customWidth="1"/>
    <col min="11264" max="11264" width="29.625" style="34" customWidth="1"/>
    <col min="11265" max="11265" width="12.75" style="34"/>
    <col min="11266" max="11266" width="29.75" style="34" customWidth="1"/>
    <col min="11267" max="11267" width="17" style="34" customWidth="1"/>
    <col min="11268" max="11268" width="37" style="34" customWidth="1"/>
    <col min="11269" max="11269" width="17.375" style="34" customWidth="1"/>
    <col min="11270" max="11519" width="9" style="34" customWidth="1"/>
    <col min="11520" max="11520" width="29.625" style="34" customWidth="1"/>
    <col min="11521" max="11521" width="12.75" style="34"/>
    <col min="11522" max="11522" width="29.75" style="34" customWidth="1"/>
    <col min="11523" max="11523" width="17" style="34" customWidth="1"/>
    <col min="11524" max="11524" width="37" style="34" customWidth="1"/>
    <col min="11525" max="11525" width="17.375" style="34" customWidth="1"/>
    <col min="11526" max="11775" width="9" style="34" customWidth="1"/>
    <col min="11776" max="11776" width="29.625" style="34" customWidth="1"/>
    <col min="11777" max="11777" width="12.75" style="34"/>
    <col min="11778" max="11778" width="29.75" style="34" customWidth="1"/>
    <col min="11779" max="11779" width="17" style="34" customWidth="1"/>
    <col min="11780" max="11780" width="37" style="34" customWidth="1"/>
    <col min="11781" max="11781" width="17.375" style="34" customWidth="1"/>
    <col min="11782" max="12031" width="9" style="34" customWidth="1"/>
    <col min="12032" max="12032" width="29.625" style="34" customWidth="1"/>
    <col min="12033" max="12033" width="12.75" style="34"/>
    <col min="12034" max="12034" width="29.75" style="34" customWidth="1"/>
    <col min="12035" max="12035" width="17" style="34" customWidth="1"/>
    <col min="12036" max="12036" width="37" style="34" customWidth="1"/>
    <col min="12037" max="12037" width="17.375" style="34" customWidth="1"/>
    <col min="12038" max="12287" width="9" style="34" customWidth="1"/>
    <col min="12288" max="12288" width="29.625" style="34" customWidth="1"/>
    <col min="12289" max="12289" width="12.75" style="34"/>
    <col min="12290" max="12290" width="29.75" style="34" customWidth="1"/>
    <col min="12291" max="12291" width="17" style="34" customWidth="1"/>
    <col min="12292" max="12292" width="37" style="34" customWidth="1"/>
    <col min="12293" max="12293" width="17.375" style="34" customWidth="1"/>
    <col min="12294" max="12543" width="9" style="34" customWidth="1"/>
    <col min="12544" max="12544" width="29.625" style="34" customWidth="1"/>
    <col min="12545" max="12545" width="12.75" style="34"/>
    <col min="12546" max="12546" width="29.75" style="34" customWidth="1"/>
    <col min="12547" max="12547" width="17" style="34" customWidth="1"/>
    <col min="12548" max="12548" width="37" style="34" customWidth="1"/>
    <col min="12549" max="12549" width="17.375" style="34" customWidth="1"/>
    <col min="12550" max="12799" width="9" style="34" customWidth="1"/>
    <col min="12800" max="12800" width="29.625" style="34" customWidth="1"/>
    <col min="12801" max="12801" width="12.75" style="34"/>
    <col min="12802" max="12802" width="29.75" style="34" customWidth="1"/>
    <col min="12803" max="12803" width="17" style="34" customWidth="1"/>
    <col min="12804" max="12804" width="37" style="34" customWidth="1"/>
    <col min="12805" max="12805" width="17.375" style="34" customWidth="1"/>
    <col min="12806" max="13055" width="9" style="34" customWidth="1"/>
    <col min="13056" max="13056" width="29.625" style="34" customWidth="1"/>
    <col min="13057" max="13057" width="12.75" style="34"/>
    <col min="13058" max="13058" width="29.75" style="34" customWidth="1"/>
    <col min="13059" max="13059" width="17" style="34" customWidth="1"/>
    <col min="13060" max="13060" width="37" style="34" customWidth="1"/>
    <col min="13061" max="13061" width="17.375" style="34" customWidth="1"/>
    <col min="13062" max="13311" width="9" style="34" customWidth="1"/>
    <col min="13312" max="13312" width="29.625" style="34" customWidth="1"/>
    <col min="13313" max="13313" width="12.75" style="34"/>
    <col min="13314" max="13314" width="29.75" style="34" customWidth="1"/>
    <col min="13315" max="13315" width="17" style="34" customWidth="1"/>
    <col min="13316" max="13316" width="37" style="34" customWidth="1"/>
    <col min="13317" max="13317" width="17.375" style="34" customWidth="1"/>
    <col min="13318" max="13567" width="9" style="34" customWidth="1"/>
    <col min="13568" max="13568" width="29.625" style="34" customWidth="1"/>
    <col min="13569" max="13569" width="12.75" style="34"/>
    <col min="13570" max="13570" width="29.75" style="34" customWidth="1"/>
    <col min="13571" max="13571" width="17" style="34" customWidth="1"/>
    <col min="13572" max="13572" width="37" style="34" customWidth="1"/>
    <col min="13573" max="13573" width="17.375" style="34" customWidth="1"/>
    <col min="13574" max="13823" width="9" style="34" customWidth="1"/>
    <col min="13824" max="13824" width="29.625" style="34" customWidth="1"/>
    <col min="13825" max="13825" width="12.75" style="34"/>
    <col min="13826" max="13826" width="29.75" style="34" customWidth="1"/>
    <col min="13827" max="13827" width="17" style="34" customWidth="1"/>
    <col min="13828" max="13828" width="37" style="34" customWidth="1"/>
    <col min="13829" max="13829" width="17.375" style="34" customWidth="1"/>
    <col min="13830" max="14079" width="9" style="34" customWidth="1"/>
    <col min="14080" max="14080" width="29.625" style="34" customWidth="1"/>
    <col min="14081" max="14081" width="12.75" style="34"/>
    <col min="14082" max="14082" width="29.75" style="34" customWidth="1"/>
    <col min="14083" max="14083" width="17" style="34" customWidth="1"/>
    <col min="14084" max="14084" width="37" style="34" customWidth="1"/>
    <col min="14085" max="14085" width="17.375" style="34" customWidth="1"/>
    <col min="14086" max="14335" width="9" style="34" customWidth="1"/>
    <col min="14336" max="14336" width="29.625" style="34" customWidth="1"/>
    <col min="14337" max="14337" width="12.75" style="34"/>
    <col min="14338" max="14338" width="29.75" style="34" customWidth="1"/>
    <col min="14339" max="14339" width="17" style="34" customWidth="1"/>
    <col min="14340" max="14340" width="37" style="34" customWidth="1"/>
    <col min="14341" max="14341" width="17.375" style="34" customWidth="1"/>
    <col min="14342" max="14591" width="9" style="34" customWidth="1"/>
    <col min="14592" max="14592" width="29.625" style="34" customWidth="1"/>
    <col min="14593" max="14593" width="12.75" style="34"/>
    <col min="14594" max="14594" width="29.75" style="34" customWidth="1"/>
    <col min="14595" max="14595" width="17" style="34" customWidth="1"/>
    <col min="14596" max="14596" width="37" style="34" customWidth="1"/>
    <col min="14597" max="14597" width="17.375" style="34" customWidth="1"/>
    <col min="14598" max="14847" width="9" style="34" customWidth="1"/>
    <col min="14848" max="14848" width="29.625" style="34" customWidth="1"/>
    <col min="14849" max="14849" width="12.75" style="34"/>
    <col min="14850" max="14850" width="29.75" style="34" customWidth="1"/>
    <col min="14851" max="14851" width="17" style="34" customWidth="1"/>
    <col min="14852" max="14852" width="37" style="34" customWidth="1"/>
    <col min="14853" max="14853" width="17.375" style="34" customWidth="1"/>
    <col min="14854" max="15103" width="9" style="34" customWidth="1"/>
    <col min="15104" max="15104" width="29.625" style="34" customWidth="1"/>
    <col min="15105" max="15105" width="12.75" style="34"/>
    <col min="15106" max="15106" width="29.75" style="34" customWidth="1"/>
    <col min="15107" max="15107" width="17" style="34" customWidth="1"/>
    <col min="15108" max="15108" width="37" style="34" customWidth="1"/>
    <col min="15109" max="15109" width="17.375" style="34" customWidth="1"/>
    <col min="15110" max="15359" width="9" style="34" customWidth="1"/>
    <col min="15360" max="15360" width="29.625" style="34" customWidth="1"/>
    <col min="15361" max="15361" width="12.75" style="34"/>
    <col min="15362" max="15362" width="29.75" style="34" customWidth="1"/>
    <col min="15363" max="15363" width="17" style="34" customWidth="1"/>
    <col min="15364" max="15364" width="37" style="34" customWidth="1"/>
    <col min="15365" max="15365" width="17.375" style="34" customWidth="1"/>
    <col min="15366" max="15615" width="9" style="34" customWidth="1"/>
    <col min="15616" max="15616" width="29.625" style="34" customWidth="1"/>
    <col min="15617" max="15617" width="12.75" style="34"/>
    <col min="15618" max="15618" width="29.75" style="34" customWidth="1"/>
    <col min="15619" max="15619" width="17" style="34" customWidth="1"/>
    <col min="15620" max="15620" width="37" style="34" customWidth="1"/>
    <col min="15621" max="15621" width="17.375" style="34" customWidth="1"/>
    <col min="15622" max="15871" width="9" style="34" customWidth="1"/>
    <col min="15872" max="15872" width="29.625" style="34" customWidth="1"/>
    <col min="15873" max="15873" width="12.75" style="34"/>
    <col min="15874" max="15874" width="29.75" style="34" customWidth="1"/>
    <col min="15875" max="15875" width="17" style="34" customWidth="1"/>
    <col min="15876" max="15876" width="37" style="34" customWidth="1"/>
    <col min="15877" max="15877" width="17.375" style="34" customWidth="1"/>
    <col min="15878" max="16127" width="9" style="34" customWidth="1"/>
    <col min="16128" max="16128" width="29.625" style="34" customWidth="1"/>
    <col min="16129" max="16129" width="12.75" style="34"/>
    <col min="16130" max="16130" width="29.75" style="34" customWidth="1"/>
    <col min="16131" max="16131" width="17" style="34" customWidth="1"/>
    <col min="16132" max="16132" width="37" style="34" customWidth="1"/>
    <col min="16133" max="16133" width="17.375" style="34" customWidth="1"/>
    <col min="16134" max="16384" width="9" style="34" customWidth="1"/>
  </cols>
  <sheetData>
    <row r="1" ht="18.75" customHeight="1" spans="1:5">
      <c r="A1" s="13" t="s">
        <v>1556</v>
      </c>
      <c r="B1" s="13"/>
      <c r="C1" s="13"/>
      <c r="D1" s="13"/>
      <c r="E1" s="13"/>
    </row>
    <row r="2" ht="27.6" customHeight="1" spans="1:6">
      <c r="A2" s="15" t="s">
        <v>1557</v>
      </c>
      <c r="B2" s="15"/>
      <c r="C2" s="15"/>
      <c r="D2" s="15"/>
      <c r="E2" s="15"/>
      <c r="F2" s="15"/>
    </row>
    <row r="3" ht="22.5" customHeight="1" spans="1:6">
      <c r="A3" s="339"/>
      <c r="B3" s="339"/>
      <c r="C3" s="339"/>
      <c r="D3" s="339"/>
      <c r="E3" s="340" t="s">
        <v>2</v>
      </c>
      <c r="F3" s="340"/>
    </row>
    <row r="4" s="14" customFormat="1" ht="24" customHeight="1" spans="1:6">
      <c r="A4" s="315" t="s">
        <v>84</v>
      </c>
      <c r="B4" s="20" t="s">
        <v>6</v>
      </c>
      <c r="C4" s="20" t="s">
        <v>7</v>
      </c>
      <c r="D4" s="19" t="s">
        <v>92</v>
      </c>
      <c r="E4" s="20" t="s">
        <v>6</v>
      </c>
      <c r="F4" s="20" t="s">
        <v>7</v>
      </c>
    </row>
    <row r="5" s="14" customFormat="1" ht="24" customHeight="1" spans="1:6">
      <c r="A5" s="315" t="s">
        <v>102</v>
      </c>
      <c r="B5" s="341"/>
      <c r="C5" s="342"/>
      <c r="D5" s="19" t="s">
        <v>102</v>
      </c>
      <c r="E5" s="341"/>
      <c r="F5" s="342"/>
    </row>
    <row r="6" s="14" customFormat="1" ht="24" customHeight="1" spans="1:6">
      <c r="A6" s="44" t="s">
        <v>103</v>
      </c>
      <c r="B6" s="341"/>
      <c r="C6" s="343"/>
      <c r="D6" s="45" t="s">
        <v>104</v>
      </c>
      <c r="E6" s="341"/>
      <c r="F6" s="343"/>
    </row>
    <row r="7" s="14" customFormat="1" ht="22.5" customHeight="1" spans="1:6">
      <c r="A7" s="344" t="s">
        <v>1558</v>
      </c>
      <c r="B7" s="345"/>
      <c r="C7" s="346"/>
      <c r="D7" s="344" t="s">
        <v>1559</v>
      </c>
      <c r="E7" s="344"/>
      <c r="F7" s="344"/>
    </row>
    <row r="8" s="14" customFormat="1" ht="22.5" customHeight="1" spans="1:6">
      <c r="A8" s="344" t="s">
        <v>1560</v>
      </c>
      <c r="B8" s="345"/>
      <c r="C8" s="346"/>
      <c r="D8" s="344" t="s">
        <v>1561</v>
      </c>
      <c r="E8" s="344"/>
      <c r="F8" s="344"/>
    </row>
    <row r="9" s="14" customFormat="1" ht="22.5" customHeight="1" spans="1:6">
      <c r="A9" s="344" t="s">
        <v>1562</v>
      </c>
      <c r="B9" s="345"/>
      <c r="C9" s="346"/>
      <c r="D9" s="344" t="s">
        <v>1563</v>
      </c>
      <c r="E9" s="344"/>
      <c r="F9" s="344"/>
    </row>
    <row r="10" s="14" customFormat="1" ht="22.5" customHeight="1" spans="1:6">
      <c r="A10" s="344" t="s">
        <v>1564</v>
      </c>
      <c r="B10" s="347"/>
      <c r="C10" s="347"/>
      <c r="D10" s="344" t="s">
        <v>1565</v>
      </c>
      <c r="E10" s="344"/>
      <c r="F10" s="344"/>
    </row>
    <row r="11" s="14" customFormat="1" ht="22.5" customHeight="1" spans="1:6">
      <c r="A11" s="344"/>
      <c r="B11" s="348"/>
      <c r="C11" s="348"/>
      <c r="D11" s="344" t="s">
        <v>1566</v>
      </c>
      <c r="E11" s="344"/>
      <c r="F11" s="344"/>
    </row>
    <row r="12" s="14" customFormat="1" ht="22.5" customHeight="1" spans="1:6">
      <c r="A12" s="349"/>
      <c r="B12" s="348"/>
      <c r="C12" s="348"/>
      <c r="D12" s="344" t="s">
        <v>1567</v>
      </c>
      <c r="E12" s="344"/>
      <c r="F12" s="344"/>
    </row>
    <row r="13" s="14" customFormat="1" ht="22.5" customHeight="1" spans="1:6">
      <c r="A13" s="350"/>
      <c r="B13" s="348"/>
      <c r="C13" s="348"/>
      <c r="D13" s="344" t="s">
        <v>1568</v>
      </c>
      <c r="E13" s="351"/>
      <c r="F13" s="344"/>
    </row>
    <row r="14" s="14" customFormat="1" ht="22.5" customHeight="1" spans="1:6">
      <c r="A14" s="350"/>
      <c r="B14" s="348"/>
      <c r="C14" s="348"/>
      <c r="D14" s="352" t="s">
        <v>1569</v>
      </c>
      <c r="E14" s="351"/>
      <c r="F14" s="353"/>
    </row>
    <row r="15" s="14" customFormat="1" ht="22.5" customHeight="1" spans="1:6">
      <c r="A15" s="350"/>
      <c r="B15" s="348"/>
      <c r="C15" s="348"/>
      <c r="D15" s="352" t="s">
        <v>1570</v>
      </c>
      <c r="E15" s="351"/>
      <c r="F15" s="353"/>
    </row>
    <row r="16" s="14" customFormat="1" ht="22.5" customHeight="1" spans="1:6">
      <c r="A16" s="350"/>
      <c r="B16" s="348"/>
      <c r="C16" s="348"/>
      <c r="D16" s="352" t="s">
        <v>1571</v>
      </c>
      <c r="E16" s="351"/>
      <c r="F16" s="354"/>
    </row>
    <row r="17" s="14" customFormat="1" ht="22.5" customHeight="1" spans="1:6">
      <c r="A17" s="355"/>
      <c r="B17" s="356"/>
      <c r="C17" s="356"/>
      <c r="D17" s="352" t="s">
        <v>1572</v>
      </c>
      <c r="E17" s="351"/>
      <c r="F17" s="357"/>
    </row>
    <row r="18" s="14" customFormat="1" ht="22.5" customHeight="1" spans="1:6">
      <c r="A18" s="355"/>
      <c r="B18" s="356"/>
      <c r="C18" s="356"/>
      <c r="D18" s="344" t="s">
        <v>1573</v>
      </c>
      <c r="E18" s="351"/>
      <c r="F18" s="354"/>
    </row>
    <row r="19" s="14" customFormat="1" ht="22.5" customHeight="1" spans="1:6">
      <c r="A19" s="44" t="s">
        <v>54</v>
      </c>
      <c r="B19" s="341"/>
      <c r="C19" s="358"/>
      <c r="D19" s="44" t="s">
        <v>55</v>
      </c>
      <c r="E19" s="341"/>
      <c r="F19" s="359"/>
    </row>
    <row r="20" s="14" customFormat="1" ht="22.5" customHeight="1" spans="1:6">
      <c r="A20" s="360" t="s">
        <v>143</v>
      </c>
      <c r="B20" s="345"/>
      <c r="C20" s="66"/>
      <c r="D20" s="360" t="s">
        <v>1574</v>
      </c>
      <c r="E20" s="361"/>
      <c r="F20" s="354"/>
    </row>
    <row r="21" s="14" customFormat="1" ht="22.5" customHeight="1" spans="1:6">
      <c r="A21" s="360" t="s">
        <v>1575</v>
      </c>
      <c r="B21" s="362"/>
      <c r="C21" s="66"/>
      <c r="D21" s="360" t="s">
        <v>1576</v>
      </c>
      <c r="E21" s="345"/>
      <c r="F21" s="354"/>
    </row>
    <row r="22" s="14" customFormat="1" ht="20.1" customHeight="1" spans="1:6">
      <c r="A22" s="65"/>
      <c r="B22" s="66"/>
      <c r="C22" s="66"/>
      <c r="D22" s="360" t="s">
        <v>1577</v>
      </c>
      <c r="E22" s="345"/>
      <c r="F22" s="354"/>
    </row>
    <row r="23" ht="52.15" customHeight="1" spans="1:6">
      <c r="A23" s="363"/>
      <c r="B23" s="363"/>
      <c r="C23" s="363"/>
      <c r="D23" s="363"/>
      <c r="E23" s="363"/>
      <c r="F23" s="363"/>
    </row>
    <row r="24" ht="20.1" customHeight="1"/>
    <row r="25" ht="20.1" customHeight="1"/>
    <row r="26" ht="20.1" customHeight="1"/>
    <row r="27" ht="20.1" customHeight="1"/>
  </sheetData>
  <mergeCells count="4">
    <mergeCell ref="A1:D1"/>
    <mergeCell ref="A2:F2"/>
    <mergeCell ref="E3:F3"/>
    <mergeCell ref="A23:F23"/>
  </mergeCells>
  <printOptions horizontalCentered="1"/>
  <pageMargins left="0.236220472440945" right="0.236220472440945" top="0.31496062992126" bottom="0.31496062992126" header="0.31496062992126" footer="0.31496062992126"/>
  <pageSetup paperSize="9" scale="91" orientation="portrait" errors="blank"/>
  <headerFooter alignWithMargins="0"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tabColor rgb="FF00FF00"/>
  </sheetPr>
  <dimension ref="A1:K39"/>
  <sheetViews>
    <sheetView showZeros="0" workbookViewId="0">
      <selection activeCell="D12" sqref="D12"/>
    </sheetView>
  </sheetViews>
  <sheetFormatPr defaultColWidth="9" defaultRowHeight="14.25"/>
  <cols>
    <col min="1" max="1" width="36.75" style="11" customWidth="1"/>
    <col min="2" max="2" width="9.25" style="12" customWidth="1"/>
    <col min="3" max="3" width="7.25" style="12" customWidth="1"/>
    <col min="4" max="4" width="36.5" style="12" customWidth="1"/>
    <col min="5" max="5" width="9.25" style="12" customWidth="1"/>
    <col min="6" max="6" width="7.875" style="12" customWidth="1"/>
    <col min="7" max="7" width="9.125" style="12" customWidth="1"/>
    <col min="8" max="8" width="14.125" style="12" hidden="1" customWidth="1"/>
    <col min="9" max="9" width="8.875" style="12" hidden="1" customWidth="1"/>
    <col min="10" max="10" width="13.5" style="12" hidden="1" customWidth="1"/>
    <col min="11" max="11" width="8.25" style="12" hidden="1" customWidth="1"/>
    <col min="12" max="16384" width="9" style="12"/>
  </cols>
  <sheetData>
    <row r="1" ht="18.75" spans="1:5">
      <c r="A1" s="13" t="s">
        <v>1578</v>
      </c>
      <c r="B1" s="13"/>
      <c r="C1" s="13"/>
      <c r="D1" s="13"/>
      <c r="E1" s="13"/>
    </row>
    <row r="2" ht="24.75" customHeight="1" spans="1:9">
      <c r="A2" s="312" t="s">
        <v>1579</v>
      </c>
      <c r="B2" s="312"/>
      <c r="C2" s="312"/>
      <c r="D2" s="312"/>
      <c r="E2" s="312"/>
      <c r="F2" s="312"/>
      <c r="G2" s="313"/>
      <c r="H2" s="313"/>
      <c r="I2" s="313"/>
    </row>
    <row r="3" ht="18.75" spans="1:9">
      <c r="A3" s="314"/>
      <c r="B3" s="16"/>
      <c r="C3" s="16"/>
      <c r="D3" s="17"/>
      <c r="F3" s="154" t="s">
        <v>2</v>
      </c>
      <c r="G3" s="154"/>
      <c r="H3" s="154"/>
      <c r="I3" s="154"/>
    </row>
    <row r="4" ht="24" customHeight="1" spans="1:9">
      <c r="A4" s="315" t="s">
        <v>84</v>
      </c>
      <c r="B4" s="315" t="s">
        <v>6</v>
      </c>
      <c r="C4" s="315" t="s">
        <v>7</v>
      </c>
      <c r="D4" s="315" t="s">
        <v>92</v>
      </c>
      <c r="E4" s="315" t="s">
        <v>6</v>
      </c>
      <c r="F4" s="315" t="s">
        <v>7</v>
      </c>
      <c r="G4" s="16"/>
      <c r="H4" s="16"/>
      <c r="I4" s="16"/>
    </row>
    <row r="5" ht="24" customHeight="1" spans="1:10">
      <c r="A5" s="316" t="s">
        <v>102</v>
      </c>
      <c r="B5" s="317">
        <f>B6</f>
        <v>0</v>
      </c>
      <c r="C5" s="318"/>
      <c r="D5" s="319" t="s">
        <v>102</v>
      </c>
      <c r="E5" s="317">
        <f>B6</f>
        <v>0</v>
      </c>
      <c r="F5" s="318"/>
      <c r="G5" s="320"/>
      <c r="H5" s="320" t="s">
        <v>1580</v>
      </c>
      <c r="I5" s="320"/>
      <c r="J5" s="12" t="s">
        <v>1581</v>
      </c>
    </row>
    <row r="6" ht="24" customHeight="1" spans="1:11">
      <c r="A6" s="32" t="s">
        <v>1582</v>
      </c>
      <c r="B6" s="317">
        <f>B7+B11+B14+B15+B16</f>
        <v>0</v>
      </c>
      <c r="C6" s="318"/>
      <c r="D6" s="32" t="s">
        <v>1583</v>
      </c>
      <c r="E6" s="317">
        <f>E7+E11+E14+E15+E16</f>
        <v>0</v>
      </c>
      <c r="F6" s="318"/>
      <c r="G6" s="320"/>
      <c r="H6" s="320">
        <v>11846574</v>
      </c>
      <c r="I6" s="320">
        <f>100*B6/H6</f>
        <v>0</v>
      </c>
      <c r="J6" s="12">
        <v>10796774</v>
      </c>
      <c r="K6" s="12">
        <f>100*E6/J6</f>
        <v>0</v>
      </c>
    </row>
    <row r="7" ht="21" customHeight="1" spans="1:9">
      <c r="A7" s="321" t="s">
        <v>1584</v>
      </c>
      <c r="B7" s="322"/>
      <c r="C7" s="323"/>
      <c r="D7" s="321" t="s">
        <v>1585</v>
      </c>
      <c r="E7" s="322"/>
      <c r="F7" s="323"/>
      <c r="G7" s="324"/>
      <c r="H7" s="324"/>
      <c r="I7" s="324"/>
    </row>
    <row r="8" ht="21" customHeight="1" spans="1:9">
      <c r="A8" s="325" t="s">
        <v>1586</v>
      </c>
      <c r="B8" s="322"/>
      <c r="C8" s="323"/>
      <c r="D8" s="325" t="s">
        <v>1586</v>
      </c>
      <c r="E8" s="322"/>
      <c r="F8" s="323"/>
      <c r="G8" s="324"/>
      <c r="H8" s="324"/>
      <c r="I8" s="324"/>
    </row>
    <row r="9" ht="21" customHeight="1" spans="1:9">
      <c r="A9" s="325" t="s">
        <v>1587</v>
      </c>
      <c r="B9" s="322"/>
      <c r="C9" s="323"/>
      <c r="D9" s="325" t="s">
        <v>1587</v>
      </c>
      <c r="E9" s="322"/>
      <c r="F9" s="323"/>
      <c r="G9" s="324"/>
      <c r="H9" s="324"/>
      <c r="I9" s="324"/>
    </row>
    <row r="10" ht="21" customHeight="1" spans="1:9">
      <c r="A10" s="325" t="s">
        <v>1588</v>
      </c>
      <c r="B10" s="322"/>
      <c r="C10" s="326"/>
      <c r="D10" s="325" t="s">
        <v>1588</v>
      </c>
      <c r="E10" s="322"/>
      <c r="F10" s="326"/>
      <c r="G10" s="324"/>
      <c r="H10" s="324"/>
      <c r="I10" s="324"/>
    </row>
    <row r="11" ht="21" customHeight="1" spans="1:9">
      <c r="A11" s="321" t="s">
        <v>1589</v>
      </c>
      <c r="B11" s="322"/>
      <c r="C11" s="323"/>
      <c r="D11" s="321" t="s">
        <v>1590</v>
      </c>
      <c r="E11" s="322"/>
      <c r="F11" s="323"/>
      <c r="G11" s="324"/>
      <c r="H11" s="324"/>
      <c r="I11" s="324"/>
    </row>
    <row r="12" ht="21" customHeight="1" spans="1:9">
      <c r="A12" s="325" t="s">
        <v>1591</v>
      </c>
      <c r="B12" s="322"/>
      <c r="C12" s="323"/>
      <c r="D12" s="325" t="s">
        <v>1591</v>
      </c>
      <c r="E12" s="322"/>
      <c r="F12" s="323"/>
      <c r="G12" s="324"/>
      <c r="H12" s="324"/>
      <c r="I12" s="324"/>
    </row>
    <row r="13" ht="21" customHeight="1" spans="1:9">
      <c r="A13" s="325" t="s">
        <v>1592</v>
      </c>
      <c r="B13" s="322"/>
      <c r="C13" s="323"/>
      <c r="D13" s="325" t="s">
        <v>1592</v>
      </c>
      <c r="E13" s="322"/>
      <c r="F13" s="323"/>
      <c r="G13" s="324"/>
      <c r="H13" s="324"/>
      <c r="I13" s="324"/>
    </row>
    <row r="14" ht="21" customHeight="1" spans="1:9">
      <c r="A14" s="321" t="s">
        <v>1593</v>
      </c>
      <c r="B14" s="322"/>
      <c r="C14" s="323"/>
      <c r="D14" s="321" t="s">
        <v>1594</v>
      </c>
      <c r="E14" s="322"/>
      <c r="F14" s="323"/>
      <c r="G14" s="324"/>
      <c r="H14" s="324"/>
      <c r="I14" s="324"/>
    </row>
    <row r="15" ht="21" customHeight="1" spans="1:9">
      <c r="A15" s="321" t="s">
        <v>1595</v>
      </c>
      <c r="B15" s="322"/>
      <c r="C15" s="323"/>
      <c r="D15" s="321" t="s">
        <v>1596</v>
      </c>
      <c r="E15" s="322"/>
      <c r="F15" s="323"/>
      <c r="G15" s="324"/>
      <c r="H15" s="324"/>
      <c r="I15" s="324"/>
    </row>
    <row r="16" ht="21" customHeight="1" spans="1:9">
      <c r="A16" s="322"/>
      <c r="B16" s="322"/>
      <c r="C16" s="323"/>
      <c r="D16" s="322"/>
      <c r="E16" s="322"/>
      <c r="F16" s="323"/>
      <c r="G16" s="324"/>
      <c r="H16" s="324"/>
      <c r="I16" s="324"/>
    </row>
    <row r="17" ht="21" customHeight="1" spans="1:9">
      <c r="A17" s="322"/>
      <c r="B17" s="327"/>
      <c r="C17" s="327"/>
      <c r="D17" s="322"/>
      <c r="E17" s="322"/>
      <c r="F17" s="323"/>
      <c r="G17" s="324"/>
      <c r="H17" s="324"/>
      <c r="I17" s="324"/>
    </row>
    <row r="18" ht="24.6" customHeight="1" spans="1:9">
      <c r="A18" s="328"/>
      <c r="B18" s="329"/>
      <c r="C18" s="329"/>
      <c r="D18" s="330" t="s">
        <v>1597</v>
      </c>
      <c r="E18" s="317">
        <f>E5-E6</f>
        <v>0</v>
      </c>
      <c r="F18" s="331" t="s">
        <v>1598</v>
      </c>
      <c r="G18" s="332"/>
      <c r="H18" s="332"/>
      <c r="I18" s="332"/>
    </row>
    <row r="19" ht="30.75" customHeight="1" spans="1:9">
      <c r="A19" s="333"/>
      <c r="B19" s="333"/>
      <c r="C19" s="333"/>
      <c r="D19" s="334"/>
      <c r="E19" s="335"/>
      <c r="F19" s="336"/>
      <c r="G19" s="332"/>
      <c r="H19" s="332"/>
      <c r="I19" s="332"/>
    </row>
    <row r="20" ht="28.5" customHeight="1" spans="1:6">
      <c r="A20" s="337"/>
      <c r="B20" s="337"/>
      <c r="C20" s="337"/>
      <c r="D20" s="337"/>
      <c r="E20" s="337"/>
      <c r="F20" s="337"/>
    </row>
    <row r="22" spans="1:2">
      <c r="A22" s="12"/>
      <c r="B22" s="338"/>
    </row>
    <row r="23" spans="1:1">
      <c r="A23" s="12"/>
    </row>
    <row r="24" spans="1:1">
      <c r="A24" s="12"/>
    </row>
    <row r="25" spans="1:1">
      <c r="A25" s="12"/>
    </row>
    <row r="26" spans="1:1">
      <c r="A26" s="12"/>
    </row>
    <row r="27" spans="1:1">
      <c r="A27" s="12"/>
    </row>
    <row r="28" spans="1:1">
      <c r="A28" s="12"/>
    </row>
    <row r="29" spans="1:1">
      <c r="A29" s="12"/>
    </row>
    <row r="30" spans="1:1">
      <c r="A30" s="12"/>
    </row>
    <row r="31" spans="1:1">
      <c r="A31" s="12"/>
    </row>
    <row r="32" spans="1:1">
      <c r="A32" s="12"/>
    </row>
    <row r="33" spans="1:1">
      <c r="A33" s="12"/>
    </row>
    <row r="34" spans="1:1">
      <c r="A34" s="12"/>
    </row>
    <row r="35" spans="1:1">
      <c r="A35" s="12"/>
    </row>
    <row r="36" spans="1:1">
      <c r="A36" s="12"/>
    </row>
    <row r="37" spans="1:1">
      <c r="A37" s="12"/>
    </row>
    <row r="38" spans="1:1">
      <c r="A38" s="12"/>
    </row>
    <row r="39" spans="1:1">
      <c r="A39" s="12"/>
    </row>
  </sheetData>
  <mergeCells count="4">
    <mergeCell ref="A1:D1"/>
    <mergeCell ref="A2:F2"/>
    <mergeCell ref="A3:B3"/>
    <mergeCell ref="A20:F20"/>
  </mergeCells>
  <printOptions horizontalCentered="1"/>
  <pageMargins left="0.15748031496063" right="0.15748031496063" top="0.31496062992126" bottom="0.31496062992126" header="0.31496062992126" footer="0.31496062992126"/>
  <pageSetup paperSize="9" scale="90" orientation="portrait" errors="blank"/>
  <headerFooter alignWithMargins="0"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tabColor rgb="FF00FF00"/>
  </sheetPr>
  <dimension ref="A1:J19"/>
  <sheetViews>
    <sheetView workbookViewId="0">
      <selection activeCell="A7" sqref="A7"/>
    </sheetView>
  </sheetViews>
  <sheetFormatPr defaultColWidth="9" defaultRowHeight="14.25"/>
  <cols>
    <col min="1" max="1" width="30.125" style="277" customWidth="1"/>
    <col min="2" max="2" width="8" style="277" customWidth="1"/>
    <col min="3" max="3" width="8.375" style="277" customWidth="1"/>
    <col min="4" max="4" width="8.125" style="277" customWidth="1"/>
    <col min="5" max="5" width="8.5" style="277" customWidth="1"/>
    <col min="6" max="6" width="7.25" style="277" customWidth="1"/>
    <col min="7" max="7" width="8.5" style="277" customWidth="1"/>
    <col min="8" max="8" width="7" style="277" customWidth="1"/>
    <col min="9" max="9" width="8.25" style="277" customWidth="1"/>
    <col min="10" max="10" width="7.125" style="277" customWidth="1"/>
    <col min="11" max="255" width="9" style="277"/>
    <col min="256" max="256" width="32.125" style="277" customWidth="1"/>
    <col min="257" max="259" width="6.25" style="277" customWidth="1"/>
    <col min="260" max="265" width="6" style="277" customWidth="1"/>
    <col min="266" max="511" width="9" style="277"/>
    <col min="512" max="512" width="32.125" style="277" customWidth="1"/>
    <col min="513" max="515" width="6.25" style="277" customWidth="1"/>
    <col min="516" max="521" width="6" style="277" customWidth="1"/>
    <col min="522" max="767" width="9" style="277"/>
    <col min="768" max="768" width="32.125" style="277" customWidth="1"/>
    <col min="769" max="771" width="6.25" style="277" customWidth="1"/>
    <col min="772" max="777" width="6" style="277" customWidth="1"/>
    <col min="778" max="1023" width="9" style="277"/>
    <col min="1024" max="1024" width="32.125" style="277" customWidth="1"/>
    <col min="1025" max="1027" width="6.25" style="277" customWidth="1"/>
    <col min="1028" max="1033" width="6" style="277" customWidth="1"/>
    <col min="1034" max="1279" width="9" style="277"/>
    <col min="1280" max="1280" width="32.125" style="277" customWidth="1"/>
    <col min="1281" max="1283" width="6.25" style="277" customWidth="1"/>
    <col min="1284" max="1289" width="6" style="277" customWidth="1"/>
    <col min="1290" max="1535" width="9" style="277"/>
    <col min="1536" max="1536" width="32.125" style="277" customWidth="1"/>
    <col min="1537" max="1539" width="6.25" style="277" customWidth="1"/>
    <col min="1540" max="1545" width="6" style="277" customWidth="1"/>
    <col min="1546" max="1791" width="9" style="277"/>
    <col min="1792" max="1792" width="32.125" style="277" customWidth="1"/>
    <col min="1793" max="1795" width="6.25" style="277" customWidth="1"/>
    <col min="1796" max="1801" width="6" style="277" customWidth="1"/>
    <col min="1802" max="2047" width="9" style="277"/>
    <col min="2048" max="2048" width="32.125" style="277" customWidth="1"/>
    <col min="2049" max="2051" width="6.25" style="277" customWidth="1"/>
    <col min="2052" max="2057" width="6" style="277" customWidth="1"/>
    <col min="2058" max="2303" width="9" style="277"/>
    <col min="2304" max="2304" width="32.125" style="277" customWidth="1"/>
    <col min="2305" max="2307" width="6.25" style="277" customWidth="1"/>
    <col min="2308" max="2313" width="6" style="277" customWidth="1"/>
    <col min="2314" max="2559" width="9" style="277"/>
    <col min="2560" max="2560" width="32.125" style="277" customWidth="1"/>
    <col min="2561" max="2563" width="6.25" style="277" customWidth="1"/>
    <col min="2564" max="2569" width="6" style="277" customWidth="1"/>
    <col min="2570" max="2815" width="9" style="277"/>
    <col min="2816" max="2816" width="32.125" style="277" customWidth="1"/>
    <col min="2817" max="2819" width="6.25" style="277" customWidth="1"/>
    <col min="2820" max="2825" width="6" style="277" customWidth="1"/>
    <col min="2826" max="3071" width="9" style="277"/>
    <col min="3072" max="3072" width="32.125" style="277" customWidth="1"/>
    <col min="3073" max="3075" width="6.25" style="277" customWidth="1"/>
    <col min="3076" max="3081" width="6" style="277" customWidth="1"/>
    <col min="3082" max="3327" width="9" style="277"/>
    <col min="3328" max="3328" width="32.125" style="277" customWidth="1"/>
    <col min="3329" max="3331" width="6.25" style="277" customWidth="1"/>
    <col min="3332" max="3337" width="6" style="277" customWidth="1"/>
    <col min="3338" max="3583" width="9" style="277"/>
    <col min="3584" max="3584" width="32.125" style="277" customWidth="1"/>
    <col min="3585" max="3587" width="6.25" style="277" customWidth="1"/>
    <col min="3588" max="3593" width="6" style="277" customWidth="1"/>
    <col min="3594" max="3839" width="9" style="277"/>
    <col min="3840" max="3840" width="32.125" style="277" customWidth="1"/>
    <col min="3841" max="3843" width="6.25" style="277" customWidth="1"/>
    <col min="3844" max="3849" width="6" style="277" customWidth="1"/>
    <col min="3850" max="4095" width="9" style="277"/>
    <col min="4096" max="4096" width="32.125" style="277" customWidth="1"/>
    <col min="4097" max="4099" width="6.25" style="277" customWidth="1"/>
    <col min="4100" max="4105" width="6" style="277" customWidth="1"/>
    <col min="4106" max="4351" width="9" style="277"/>
    <col min="4352" max="4352" width="32.125" style="277" customWidth="1"/>
    <col min="4353" max="4355" width="6.25" style="277" customWidth="1"/>
    <col min="4356" max="4361" width="6" style="277" customWidth="1"/>
    <col min="4362" max="4607" width="9" style="277"/>
    <col min="4608" max="4608" width="32.125" style="277" customWidth="1"/>
    <col min="4609" max="4611" width="6.25" style="277" customWidth="1"/>
    <col min="4612" max="4617" width="6" style="277" customWidth="1"/>
    <col min="4618" max="4863" width="9" style="277"/>
    <col min="4864" max="4864" width="32.125" style="277" customWidth="1"/>
    <col min="4865" max="4867" width="6.25" style="277" customWidth="1"/>
    <col min="4868" max="4873" width="6" style="277" customWidth="1"/>
    <col min="4874" max="5119" width="9" style="277"/>
    <col min="5120" max="5120" width="32.125" style="277" customWidth="1"/>
    <col min="5121" max="5123" width="6.25" style="277" customWidth="1"/>
    <col min="5124" max="5129" width="6" style="277" customWidth="1"/>
    <col min="5130" max="5375" width="9" style="277"/>
    <col min="5376" max="5376" width="32.125" style="277" customWidth="1"/>
    <col min="5377" max="5379" width="6.25" style="277" customWidth="1"/>
    <col min="5380" max="5385" width="6" style="277" customWidth="1"/>
    <col min="5386" max="5631" width="9" style="277"/>
    <col min="5632" max="5632" width="32.125" style="277" customWidth="1"/>
    <col min="5633" max="5635" width="6.25" style="277" customWidth="1"/>
    <col min="5636" max="5641" width="6" style="277" customWidth="1"/>
    <col min="5642" max="5887" width="9" style="277"/>
    <col min="5888" max="5888" width="32.125" style="277" customWidth="1"/>
    <col min="5889" max="5891" width="6.25" style="277" customWidth="1"/>
    <col min="5892" max="5897" width="6" style="277" customWidth="1"/>
    <col min="5898" max="6143" width="9" style="277"/>
    <col min="6144" max="6144" width="32.125" style="277" customWidth="1"/>
    <col min="6145" max="6147" width="6.25" style="277" customWidth="1"/>
    <col min="6148" max="6153" width="6" style="277" customWidth="1"/>
    <col min="6154" max="6399" width="9" style="277"/>
    <col min="6400" max="6400" width="32.125" style="277" customWidth="1"/>
    <col min="6401" max="6403" width="6.25" style="277" customWidth="1"/>
    <col min="6404" max="6409" width="6" style="277" customWidth="1"/>
    <col min="6410" max="6655" width="9" style="277"/>
    <col min="6656" max="6656" width="32.125" style="277" customWidth="1"/>
    <col min="6657" max="6659" width="6.25" style="277" customWidth="1"/>
    <col min="6660" max="6665" width="6" style="277" customWidth="1"/>
    <col min="6666" max="6911" width="9" style="277"/>
    <col min="6912" max="6912" width="32.125" style="277" customWidth="1"/>
    <col min="6913" max="6915" width="6.25" style="277" customWidth="1"/>
    <col min="6916" max="6921" width="6" style="277" customWidth="1"/>
    <col min="6922" max="7167" width="9" style="277"/>
    <col min="7168" max="7168" width="32.125" style="277" customWidth="1"/>
    <col min="7169" max="7171" width="6.25" style="277" customWidth="1"/>
    <col min="7172" max="7177" width="6" style="277" customWidth="1"/>
    <col min="7178" max="7423" width="9" style="277"/>
    <col min="7424" max="7424" width="32.125" style="277" customWidth="1"/>
    <col min="7425" max="7427" width="6.25" style="277" customWidth="1"/>
    <col min="7428" max="7433" width="6" style="277" customWidth="1"/>
    <col min="7434" max="7679" width="9" style="277"/>
    <col min="7680" max="7680" width="32.125" style="277" customWidth="1"/>
    <col min="7681" max="7683" width="6.25" style="277" customWidth="1"/>
    <col min="7684" max="7689" width="6" style="277" customWidth="1"/>
    <col min="7690" max="7935" width="9" style="277"/>
    <col min="7936" max="7936" width="32.125" style="277" customWidth="1"/>
    <col min="7937" max="7939" width="6.25" style="277" customWidth="1"/>
    <col min="7940" max="7945" width="6" style="277" customWidth="1"/>
    <col min="7946" max="8191" width="9" style="277"/>
    <col min="8192" max="8192" width="32.125" style="277" customWidth="1"/>
    <col min="8193" max="8195" width="6.25" style="277" customWidth="1"/>
    <col min="8196" max="8201" width="6" style="277" customWidth="1"/>
    <col min="8202" max="8447" width="9" style="277"/>
    <col min="8448" max="8448" width="32.125" style="277" customWidth="1"/>
    <col min="8449" max="8451" width="6.25" style="277" customWidth="1"/>
    <col min="8452" max="8457" width="6" style="277" customWidth="1"/>
    <col min="8458" max="8703" width="9" style="277"/>
    <col min="8704" max="8704" width="32.125" style="277" customWidth="1"/>
    <col min="8705" max="8707" width="6.25" style="277" customWidth="1"/>
    <col min="8708" max="8713" width="6" style="277" customWidth="1"/>
    <col min="8714" max="8959" width="9" style="277"/>
    <col min="8960" max="8960" width="32.125" style="277" customWidth="1"/>
    <col min="8961" max="8963" width="6.25" style="277" customWidth="1"/>
    <col min="8964" max="8969" width="6" style="277" customWidth="1"/>
    <col min="8970" max="9215" width="9" style="277"/>
    <col min="9216" max="9216" width="32.125" style="277" customWidth="1"/>
    <col min="9217" max="9219" width="6.25" style="277" customWidth="1"/>
    <col min="9220" max="9225" width="6" style="277" customWidth="1"/>
    <col min="9226" max="9471" width="9" style="277"/>
    <col min="9472" max="9472" width="32.125" style="277" customWidth="1"/>
    <col min="9473" max="9475" width="6.25" style="277" customWidth="1"/>
    <col min="9476" max="9481" width="6" style="277" customWidth="1"/>
    <col min="9482" max="9727" width="9" style="277"/>
    <col min="9728" max="9728" width="32.125" style="277" customWidth="1"/>
    <col min="9729" max="9731" width="6.25" style="277" customWidth="1"/>
    <col min="9732" max="9737" width="6" style="277" customWidth="1"/>
    <col min="9738" max="9983" width="9" style="277"/>
    <col min="9984" max="9984" width="32.125" style="277" customWidth="1"/>
    <col min="9985" max="9987" width="6.25" style="277" customWidth="1"/>
    <col min="9988" max="9993" width="6" style="277" customWidth="1"/>
    <col min="9994" max="10239" width="9" style="277"/>
    <col min="10240" max="10240" width="32.125" style="277" customWidth="1"/>
    <col min="10241" max="10243" width="6.25" style="277" customWidth="1"/>
    <col min="10244" max="10249" width="6" style="277" customWidth="1"/>
    <col min="10250" max="10495" width="9" style="277"/>
    <col min="10496" max="10496" width="32.125" style="277" customWidth="1"/>
    <col min="10497" max="10499" width="6.25" style="277" customWidth="1"/>
    <col min="10500" max="10505" width="6" style="277" customWidth="1"/>
    <col min="10506" max="10751" width="9" style="277"/>
    <col min="10752" max="10752" width="32.125" style="277" customWidth="1"/>
    <col min="10753" max="10755" width="6.25" style="277" customWidth="1"/>
    <col min="10756" max="10761" width="6" style="277" customWidth="1"/>
    <col min="10762" max="11007" width="9" style="277"/>
    <col min="11008" max="11008" width="32.125" style="277" customWidth="1"/>
    <col min="11009" max="11011" width="6.25" style="277" customWidth="1"/>
    <col min="11012" max="11017" width="6" style="277" customWidth="1"/>
    <col min="11018" max="11263" width="9" style="277"/>
    <col min="11264" max="11264" width="32.125" style="277" customWidth="1"/>
    <col min="11265" max="11267" width="6.25" style="277" customWidth="1"/>
    <col min="11268" max="11273" width="6" style="277" customWidth="1"/>
    <col min="11274" max="11519" width="9" style="277"/>
    <col min="11520" max="11520" width="32.125" style="277" customWidth="1"/>
    <col min="11521" max="11523" width="6.25" style="277" customWidth="1"/>
    <col min="11524" max="11529" width="6" style="277" customWidth="1"/>
    <col min="11530" max="11775" width="9" style="277"/>
    <col min="11776" max="11776" width="32.125" style="277" customWidth="1"/>
    <col min="11777" max="11779" width="6.25" style="277" customWidth="1"/>
    <col min="11780" max="11785" width="6" style="277" customWidth="1"/>
    <col min="11786" max="12031" width="9" style="277"/>
    <col min="12032" max="12032" width="32.125" style="277" customWidth="1"/>
    <col min="12033" max="12035" width="6.25" style="277" customWidth="1"/>
    <col min="12036" max="12041" width="6" style="277" customWidth="1"/>
    <col min="12042" max="12287" width="9" style="277"/>
    <col min="12288" max="12288" width="32.125" style="277" customWidth="1"/>
    <col min="12289" max="12291" width="6.25" style="277" customWidth="1"/>
    <col min="12292" max="12297" width="6" style="277" customWidth="1"/>
    <col min="12298" max="12543" width="9" style="277"/>
    <col min="12544" max="12544" width="32.125" style="277" customWidth="1"/>
    <col min="12545" max="12547" width="6.25" style="277" customWidth="1"/>
    <col min="12548" max="12553" width="6" style="277" customWidth="1"/>
    <col min="12554" max="12799" width="9" style="277"/>
    <col min="12800" max="12800" width="32.125" style="277" customWidth="1"/>
    <col min="12801" max="12803" width="6.25" style="277" customWidth="1"/>
    <col min="12804" max="12809" width="6" style="277" customWidth="1"/>
    <col min="12810" max="13055" width="9" style="277"/>
    <col min="13056" max="13056" width="32.125" style="277" customWidth="1"/>
    <col min="13057" max="13059" width="6.25" style="277" customWidth="1"/>
    <col min="13060" max="13065" width="6" style="277" customWidth="1"/>
    <col min="13066" max="13311" width="9" style="277"/>
    <col min="13312" max="13312" width="32.125" style="277" customWidth="1"/>
    <col min="13313" max="13315" width="6.25" style="277" customWidth="1"/>
    <col min="13316" max="13321" width="6" style="277" customWidth="1"/>
    <col min="13322" max="13567" width="9" style="277"/>
    <col min="13568" max="13568" width="32.125" style="277" customWidth="1"/>
    <col min="13569" max="13571" width="6.25" style="277" customWidth="1"/>
    <col min="13572" max="13577" width="6" style="277" customWidth="1"/>
    <col min="13578" max="13823" width="9" style="277"/>
    <col min="13824" max="13824" width="32.125" style="277" customWidth="1"/>
    <col min="13825" max="13827" width="6.25" style="277" customWidth="1"/>
    <col min="13828" max="13833" width="6" style="277" customWidth="1"/>
    <col min="13834" max="14079" width="9" style="277"/>
    <col min="14080" max="14080" width="32.125" style="277" customWidth="1"/>
    <col min="14081" max="14083" width="6.25" style="277" customWidth="1"/>
    <col min="14084" max="14089" width="6" style="277" customWidth="1"/>
    <col min="14090" max="14335" width="9" style="277"/>
    <col min="14336" max="14336" width="32.125" style="277" customWidth="1"/>
    <col min="14337" max="14339" width="6.25" style="277" customWidth="1"/>
    <col min="14340" max="14345" width="6" style="277" customWidth="1"/>
    <col min="14346" max="14591" width="9" style="277"/>
    <col min="14592" max="14592" width="32.125" style="277" customWidth="1"/>
    <col min="14593" max="14595" width="6.25" style="277" customWidth="1"/>
    <col min="14596" max="14601" width="6" style="277" customWidth="1"/>
    <col min="14602" max="14847" width="9" style="277"/>
    <col min="14848" max="14848" width="32.125" style="277" customWidth="1"/>
    <col min="14849" max="14851" width="6.25" style="277" customWidth="1"/>
    <col min="14852" max="14857" width="6" style="277" customWidth="1"/>
    <col min="14858" max="15103" width="9" style="277"/>
    <col min="15104" max="15104" width="32.125" style="277" customWidth="1"/>
    <col min="15105" max="15107" width="6.25" style="277" customWidth="1"/>
    <col min="15108" max="15113" width="6" style="277" customWidth="1"/>
    <col min="15114" max="15359" width="9" style="277"/>
    <col min="15360" max="15360" width="32.125" style="277" customWidth="1"/>
    <col min="15361" max="15363" width="6.25" style="277" customWidth="1"/>
    <col min="15364" max="15369" width="6" style="277" customWidth="1"/>
    <col min="15370" max="15615" width="9" style="277"/>
    <col min="15616" max="15616" width="32.125" style="277" customWidth="1"/>
    <col min="15617" max="15619" width="6.25" style="277" customWidth="1"/>
    <col min="15620" max="15625" width="6" style="277" customWidth="1"/>
    <col min="15626" max="15871" width="9" style="277"/>
    <col min="15872" max="15872" width="32.125" style="277" customWidth="1"/>
    <col min="15873" max="15875" width="6.25" style="277" customWidth="1"/>
    <col min="15876" max="15881" width="6" style="277" customWidth="1"/>
    <col min="15882" max="16127" width="9" style="277"/>
    <col min="16128" max="16128" width="32.125" style="277" customWidth="1"/>
    <col min="16129" max="16131" width="6.25" style="277" customWidth="1"/>
    <col min="16132" max="16137" width="6" style="277" customWidth="1"/>
    <col min="16138" max="16384" width="9" style="277"/>
  </cols>
  <sheetData>
    <row r="1" customFormat="1" ht="18.75" spans="1:5">
      <c r="A1" s="13" t="s">
        <v>1599</v>
      </c>
      <c r="B1" s="13"/>
      <c r="C1" s="13"/>
      <c r="D1" s="13"/>
      <c r="E1" s="13"/>
    </row>
    <row r="2" ht="35.25" customHeight="1" spans="1:10">
      <c r="A2" s="296" t="s">
        <v>1600</v>
      </c>
      <c r="B2" s="296"/>
      <c r="C2" s="296"/>
      <c r="D2" s="296"/>
      <c r="E2" s="296"/>
      <c r="F2" s="296"/>
      <c r="G2" s="296"/>
      <c r="H2" s="296"/>
      <c r="I2" s="296"/>
      <c r="J2" s="296"/>
    </row>
    <row r="3" s="295" customFormat="1" spans="1:10">
      <c r="A3" s="297"/>
      <c r="B3" s="297"/>
      <c r="C3" s="297"/>
      <c r="D3" s="297"/>
      <c r="E3" s="297"/>
      <c r="F3" s="297"/>
      <c r="G3" s="297"/>
      <c r="H3" s="297"/>
      <c r="I3" s="311" t="s">
        <v>1601</v>
      </c>
      <c r="J3" s="311"/>
    </row>
    <row r="4" ht="24" customHeight="1" spans="1:10">
      <c r="A4" s="298" t="s">
        <v>1602</v>
      </c>
      <c r="B4" s="299" t="s">
        <v>1603</v>
      </c>
      <c r="C4" s="299"/>
      <c r="D4" s="299"/>
      <c r="E4" s="299" t="s">
        <v>1604</v>
      </c>
      <c r="F4" s="299"/>
      <c r="G4" s="299"/>
      <c r="H4" s="299"/>
      <c r="I4" s="299"/>
      <c r="J4" s="299"/>
    </row>
    <row r="5" ht="18.75" customHeight="1" spans="1:10">
      <c r="A5" s="298"/>
      <c r="B5" s="299" t="s">
        <v>1605</v>
      </c>
      <c r="C5" s="299" t="s">
        <v>1606</v>
      </c>
      <c r="D5" s="299" t="s">
        <v>1607</v>
      </c>
      <c r="E5" s="300" t="s">
        <v>1605</v>
      </c>
      <c r="F5" s="299"/>
      <c r="G5" s="301" t="s">
        <v>1606</v>
      </c>
      <c r="H5" s="299"/>
      <c r="I5" s="301" t="s">
        <v>1607</v>
      </c>
      <c r="J5" s="299"/>
    </row>
    <row r="6" ht="45.75" customHeight="1" spans="1:10">
      <c r="A6" s="298"/>
      <c r="B6" s="299"/>
      <c r="C6" s="299"/>
      <c r="D6" s="299"/>
      <c r="E6" s="302"/>
      <c r="F6" s="303" t="s">
        <v>1608</v>
      </c>
      <c r="G6" s="302"/>
      <c r="H6" s="303" t="s">
        <v>1608</v>
      </c>
      <c r="I6" s="302"/>
      <c r="J6" s="303" t="s">
        <v>1608</v>
      </c>
    </row>
    <row r="7" ht="19.5" customHeight="1" spans="1:10">
      <c r="A7" s="304" t="s">
        <v>1609</v>
      </c>
      <c r="B7" s="305"/>
      <c r="C7" s="305"/>
      <c r="D7" s="305"/>
      <c r="E7" s="305"/>
      <c r="F7" s="305"/>
      <c r="G7" s="305"/>
      <c r="H7" s="305"/>
      <c r="I7" s="305"/>
      <c r="J7" s="305"/>
    </row>
    <row r="8" ht="19.5" customHeight="1" spans="1:10">
      <c r="A8" s="304"/>
      <c r="B8" s="299"/>
      <c r="C8" s="299"/>
      <c r="D8" s="299"/>
      <c r="E8" s="306"/>
      <c r="F8" s="307"/>
      <c r="G8" s="306"/>
      <c r="H8" s="307"/>
      <c r="I8" s="306"/>
      <c r="J8" s="307"/>
    </row>
    <row r="9" ht="19.5" customHeight="1" spans="1:10">
      <c r="A9" s="304"/>
      <c r="B9" s="299"/>
      <c r="C9" s="299"/>
      <c r="D9" s="299"/>
      <c r="E9" s="306"/>
      <c r="F9" s="307"/>
      <c r="G9" s="306"/>
      <c r="H9" s="307"/>
      <c r="I9" s="306"/>
      <c r="J9" s="307"/>
    </row>
    <row r="10" s="276" customFormat="1" ht="19.5" customHeight="1" spans="1:10">
      <c r="A10" s="125"/>
      <c r="B10" s="308"/>
      <c r="C10" s="308"/>
      <c r="D10" s="308"/>
      <c r="E10" s="308"/>
      <c r="F10" s="308"/>
      <c r="G10" s="308"/>
      <c r="H10" s="308"/>
      <c r="I10" s="308"/>
      <c r="J10" s="308"/>
    </row>
    <row r="11" s="276" customFormat="1" ht="19.5" customHeight="1" spans="1:10">
      <c r="A11" s="125"/>
      <c r="B11" s="308"/>
      <c r="C11" s="308"/>
      <c r="D11" s="308"/>
      <c r="E11" s="308"/>
      <c r="F11" s="308"/>
      <c r="G11" s="308"/>
      <c r="H11" s="308"/>
      <c r="I11" s="308"/>
      <c r="J11" s="308"/>
    </row>
    <row r="12" s="276" customFormat="1" ht="19.5" customHeight="1" spans="1:10">
      <c r="A12" s="125"/>
      <c r="B12" s="308"/>
      <c r="C12" s="308"/>
      <c r="D12" s="308"/>
      <c r="E12" s="308"/>
      <c r="F12" s="308"/>
      <c r="G12" s="308"/>
      <c r="H12" s="308"/>
      <c r="I12" s="308"/>
      <c r="J12" s="308"/>
    </row>
    <row r="13" s="276" customFormat="1" ht="19.5" customHeight="1" spans="1:10">
      <c r="A13" s="125"/>
      <c r="B13" s="309"/>
      <c r="C13" s="309"/>
      <c r="D13" s="309"/>
      <c r="E13" s="309"/>
      <c r="F13" s="309"/>
      <c r="G13" s="309"/>
      <c r="H13" s="309"/>
      <c r="I13" s="309"/>
      <c r="J13" s="309"/>
    </row>
    <row r="14" s="276" customFormat="1" ht="19.5" customHeight="1" spans="1:10">
      <c r="A14" s="125"/>
      <c r="B14" s="309"/>
      <c r="C14" s="309"/>
      <c r="D14" s="309"/>
      <c r="E14" s="309"/>
      <c r="F14" s="309"/>
      <c r="G14" s="309"/>
      <c r="H14" s="309"/>
      <c r="I14" s="309"/>
      <c r="J14" s="309"/>
    </row>
    <row r="15" s="276" customFormat="1" ht="19.5" customHeight="1" spans="1:10">
      <c r="A15" s="125"/>
      <c r="B15" s="309"/>
      <c r="C15" s="309"/>
      <c r="D15" s="309"/>
      <c r="E15" s="309"/>
      <c r="F15" s="309"/>
      <c r="G15" s="309"/>
      <c r="H15" s="309"/>
      <c r="I15" s="309"/>
      <c r="J15" s="309"/>
    </row>
    <row r="16" s="276" customFormat="1" ht="19.5" customHeight="1" spans="1:10">
      <c r="A16" s="125"/>
      <c r="B16" s="309"/>
      <c r="C16" s="309"/>
      <c r="D16" s="309"/>
      <c r="E16" s="309"/>
      <c r="F16" s="309"/>
      <c r="G16" s="309"/>
      <c r="H16" s="309"/>
      <c r="I16" s="309"/>
      <c r="J16" s="309"/>
    </row>
    <row r="17" s="276" customFormat="1" ht="19.5" customHeight="1" spans="1:10">
      <c r="A17" s="129"/>
      <c r="B17" s="309"/>
      <c r="C17" s="309"/>
      <c r="D17" s="309"/>
      <c r="E17" s="309"/>
      <c r="F17" s="309"/>
      <c r="G17" s="309"/>
      <c r="H17" s="309"/>
      <c r="I17" s="309"/>
      <c r="J17" s="309"/>
    </row>
    <row r="18" s="276" customFormat="1" ht="19.5" customHeight="1" spans="1:10">
      <c r="A18" s="129"/>
      <c r="B18" s="309"/>
      <c r="C18" s="309"/>
      <c r="D18" s="309"/>
      <c r="E18" s="309"/>
      <c r="F18" s="309"/>
      <c r="G18" s="309"/>
      <c r="H18" s="309"/>
      <c r="I18" s="309"/>
      <c r="J18" s="309"/>
    </row>
    <row r="19" ht="34.5" customHeight="1" spans="1:10">
      <c r="A19" s="310"/>
      <c r="B19" s="310"/>
      <c r="C19" s="310"/>
      <c r="D19" s="310"/>
      <c r="E19" s="310"/>
      <c r="F19" s="310"/>
      <c r="G19" s="310"/>
      <c r="H19" s="310"/>
      <c r="I19" s="310"/>
      <c r="J19" s="310"/>
    </row>
  </sheetData>
  <mergeCells count="13">
    <mergeCell ref="A1:D1"/>
    <mergeCell ref="A2:J2"/>
    <mergeCell ref="I3:J3"/>
    <mergeCell ref="B4:D4"/>
    <mergeCell ref="E4:J4"/>
    <mergeCell ref="E5:F5"/>
    <mergeCell ref="G5:H5"/>
    <mergeCell ref="I5:J5"/>
    <mergeCell ref="A19:J19"/>
    <mergeCell ref="A4:A6"/>
    <mergeCell ref="B5:B6"/>
    <mergeCell ref="C5:C6"/>
    <mergeCell ref="D5:D6"/>
  </mergeCells>
  <printOptions horizontalCentered="1"/>
  <pageMargins left="0.236220472440945" right="0.236220472440945" top="0.31496062992126" bottom="0.31496062992126" header="0.31496062992126" footer="0.31496062992126"/>
  <pageSetup paperSize="9" orientation="portrait" errors="blank"/>
  <headerFooter alignWithMargins="0"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tabColor rgb="FF00FF00"/>
  </sheetPr>
  <dimension ref="A1:J20"/>
  <sheetViews>
    <sheetView workbookViewId="0">
      <selection activeCell="C11" sqref="C11"/>
    </sheetView>
  </sheetViews>
  <sheetFormatPr defaultColWidth="9" defaultRowHeight="14.25"/>
  <cols>
    <col min="1" max="1" width="29.625" style="277" customWidth="1"/>
    <col min="2" max="2" width="8.375" style="277" customWidth="1"/>
    <col min="3" max="3" width="6.875" style="277" customWidth="1"/>
    <col min="4" max="4" width="6.75" style="277" customWidth="1"/>
    <col min="5" max="5" width="7.625" style="277" customWidth="1"/>
    <col min="6" max="10" width="6.75" style="277" customWidth="1"/>
    <col min="11" max="256" width="9" style="277"/>
    <col min="257" max="257" width="32" style="277" customWidth="1"/>
    <col min="258" max="266" width="6.375" style="277" customWidth="1"/>
    <col min="267" max="512" width="9" style="277"/>
    <col min="513" max="513" width="32" style="277" customWidth="1"/>
    <col min="514" max="522" width="6.375" style="277" customWidth="1"/>
    <col min="523" max="768" width="9" style="277"/>
    <col min="769" max="769" width="32" style="277" customWidth="1"/>
    <col min="770" max="778" width="6.375" style="277" customWidth="1"/>
    <col min="779" max="1024" width="9" style="277"/>
    <col min="1025" max="1025" width="32" style="277" customWidth="1"/>
    <col min="1026" max="1034" width="6.375" style="277" customWidth="1"/>
    <col min="1035" max="1280" width="9" style="277"/>
    <col min="1281" max="1281" width="32" style="277" customWidth="1"/>
    <col min="1282" max="1290" width="6.375" style="277" customWidth="1"/>
    <col min="1291" max="1536" width="9" style="277"/>
    <col min="1537" max="1537" width="32" style="277" customWidth="1"/>
    <col min="1538" max="1546" width="6.375" style="277" customWidth="1"/>
    <col min="1547" max="1792" width="9" style="277"/>
    <col min="1793" max="1793" width="32" style="277" customWidth="1"/>
    <col min="1794" max="1802" width="6.375" style="277" customWidth="1"/>
    <col min="1803" max="2048" width="9" style="277"/>
    <col min="2049" max="2049" width="32" style="277" customWidth="1"/>
    <col min="2050" max="2058" width="6.375" style="277" customWidth="1"/>
    <col min="2059" max="2304" width="9" style="277"/>
    <col min="2305" max="2305" width="32" style="277" customWidth="1"/>
    <col min="2306" max="2314" width="6.375" style="277" customWidth="1"/>
    <col min="2315" max="2560" width="9" style="277"/>
    <col min="2561" max="2561" width="32" style="277" customWidth="1"/>
    <col min="2562" max="2570" width="6.375" style="277" customWidth="1"/>
    <col min="2571" max="2816" width="9" style="277"/>
    <col min="2817" max="2817" width="32" style="277" customWidth="1"/>
    <col min="2818" max="2826" width="6.375" style="277" customWidth="1"/>
    <col min="2827" max="3072" width="9" style="277"/>
    <col min="3073" max="3073" width="32" style="277" customWidth="1"/>
    <col min="3074" max="3082" width="6.375" style="277" customWidth="1"/>
    <col min="3083" max="3328" width="9" style="277"/>
    <col min="3329" max="3329" width="32" style="277" customWidth="1"/>
    <col min="3330" max="3338" width="6.375" style="277" customWidth="1"/>
    <col min="3339" max="3584" width="9" style="277"/>
    <col min="3585" max="3585" width="32" style="277" customWidth="1"/>
    <col min="3586" max="3594" width="6.375" style="277" customWidth="1"/>
    <col min="3595" max="3840" width="9" style="277"/>
    <col min="3841" max="3841" width="32" style="277" customWidth="1"/>
    <col min="3842" max="3850" width="6.375" style="277" customWidth="1"/>
    <col min="3851" max="4096" width="9" style="277"/>
    <col min="4097" max="4097" width="32" style="277" customWidth="1"/>
    <col min="4098" max="4106" width="6.375" style="277" customWidth="1"/>
    <col min="4107" max="4352" width="9" style="277"/>
    <col min="4353" max="4353" width="32" style="277" customWidth="1"/>
    <col min="4354" max="4362" width="6.375" style="277" customWidth="1"/>
    <col min="4363" max="4608" width="9" style="277"/>
    <col min="4609" max="4609" width="32" style="277" customWidth="1"/>
    <col min="4610" max="4618" width="6.375" style="277" customWidth="1"/>
    <col min="4619" max="4864" width="9" style="277"/>
    <col min="4865" max="4865" width="32" style="277" customWidth="1"/>
    <col min="4866" max="4874" width="6.375" style="277" customWidth="1"/>
    <col min="4875" max="5120" width="9" style="277"/>
    <col min="5121" max="5121" width="32" style="277" customWidth="1"/>
    <col min="5122" max="5130" width="6.375" style="277" customWidth="1"/>
    <col min="5131" max="5376" width="9" style="277"/>
    <col min="5377" max="5377" width="32" style="277" customWidth="1"/>
    <col min="5378" max="5386" width="6.375" style="277" customWidth="1"/>
    <col min="5387" max="5632" width="9" style="277"/>
    <col min="5633" max="5633" width="32" style="277" customWidth="1"/>
    <col min="5634" max="5642" width="6.375" style="277" customWidth="1"/>
    <col min="5643" max="5888" width="9" style="277"/>
    <col min="5889" max="5889" width="32" style="277" customWidth="1"/>
    <col min="5890" max="5898" width="6.375" style="277" customWidth="1"/>
    <col min="5899" max="6144" width="9" style="277"/>
    <col min="6145" max="6145" width="32" style="277" customWidth="1"/>
    <col min="6146" max="6154" width="6.375" style="277" customWidth="1"/>
    <col min="6155" max="6400" width="9" style="277"/>
    <col min="6401" max="6401" width="32" style="277" customWidth="1"/>
    <col min="6402" max="6410" width="6.375" style="277" customWidth="1"/>
    <col min="6411" max="6656" width="9" style="277"/>
    <col min="6657" max="6657" width="32" style="277" customWidth="1"/>
    <col min="6658" max="6666" width="6.375" style="277" customWidth="1"/>
    <col min="6667" max="6912" width="9" style="277"/>
    <col min="6913" max="6913" width="32" style="277" customWidth="1"/>
    <col min="6914" max="6922" width="6.375" style="277" customWidth="1"/>
    <col min="6923" max="7168" width="9" style="277"/>
    <col min="7169" max="7169" width="32" style="277" customWidth="1"/>
    <col min="7170" max="7178" width="6.375" style="277" customWidth="1"/>
    <col min="7179" max="7424" width="9" style="277"/>
    <col min="7425" max="7425" width="32" style="277" customWidth="1"/>
    <col min="7426" max="7434" width="6.375" style="277" customWidth="1"/>
    <col min="7435" max="7680" width="9" style="277"/>
    <col min="7681" max="7681" width="32" style="277" customWidth="1"/>
    <col min="7682" max="7690" width="6.375" style="277" customWidth="1"/>
    <col min="7691" max="7936" width="9" style="277"/>
    <col min="7937" max="7937" width="32" style="277" customWidth="1"/>
    <col min="7938" max="7946" width="6.375" style="277" customWidth="1"/>
    <col min="7947" max="8192" width="9" style="277"/>
    <col min="8193" max="8193" width="32" style="277" customWidth="1"/>
    <col min="8194" max="8202" width="6.375" style="277" customWidth="1"/>
    <col min="8203" max="8448" width="9" style="277"/>
    <col min="8449" max="8449" width="32" style="277" customWidth="1"/>
    <col min="8450" max="8458" width="6.375" style="277" customWidth="1"/>
    <col min="8459" max="8704" width="9" style="277"/>
    <col min="8705" max="8705" width="32" style="277" customWidth="1"/>
    <col min="8706" max="8714" width="6.375" style="277" customWidth="1"/>
    <col min="8715" max="8960" width="9" style="277"/>
    <col min="8961" max="8961" width="32" style="277" customWidth="1"/>
    <col min="8962" max="8970" width="6.375" style="277" customWidth="1"/>
    <col min="8971" max="9216" width="9" style="277"/>
    <col min="9217" max="9217" width="32" style="277" customWidth="1"/>
    <col min="9218" max="9226" width="6.375" style="277" customWidth="1"/>
    <col min="9227" max="9472" width="9" style="277"/>
    <col min="9473" max="9473" width="32" style="277" customWidth="1"/>
    <col min="9474" max="9482" width="6.375" style="277" customWidth="1"/>
    <col min="9483" max="9728" width="9" style="277"/>
    <col min="9729" max="9729" width="32" style="277" customWidth="1"/>
    <col min="9730" max="9738" width="6.375" style="277" customWidth="1"/>
    <col min="9739" max="9984" width="9" style="277"/>
    <col min="9985" max="9985" width="32" style="277" customWidth="1"/>
    <col min="9986" max="9994" width="6.375" style="277" customWidth="1"/>
    <col min="9995" max="10240" width="9" style="277"/>
    <col min="10241" max="10241" width="32" style="277" customWidth="1"/>
    <col min="10242" max="10250" width="6.375" style="277" customWidth="1"/>
    <col min="10251" max="10496" width="9" style="277"/>
    <col min="10497" max="10497" width="32" style="277" customWidth="1"/>
    <col min="10498" max="10506" width="6.375" style="277" customWidth="1"/>
    <col min="10507" max="10752" width="9" style="277"/>
    <col min="10753" max="10753" width="32" style="277" customWidth="1"/>
    <col min="10754" max="10762" width="6.375" style="277" customWidth="1"/>
    <col min="10763" max="11008" width="9" style="277"/>
    <col min="11009" max="11009" width="32" style="277" customWidth="1"/>
    <col min="11010" max="11018" width="6.375" style="277" customWidth="1"/>
    <col min="11019" max="11264" width="9" style="277"/>
    <col min="11265" max="11265" width="32" style="277" customWidth="1"/>
    <col min="11266" max="11274" width="6.375" style="277" customWidth="1"/>
    <col min="11275" max="11520" width="9" style="277"/>
    <col min="11521" max="11521" width="32" style="277" customWidth="1"/>
    <col min="11522" max="11530" width="6.375" style="277" customWidth="1"/>
    <col min="11531" max="11776" width="9" style="277"/>
    <col min="11777" max="11777" width="32" style="277" customWidth="1"/>
    <col min="11778" max="11786" width="6.375" style="277" customWidth="1"/>
    <col min="11787" max="12032" width="9" style="277"/>
    <col min="12033" max="12033" width="32" style="277" customWidth="1"/>
    <col min="12034" max="12042" width="6.375" style="277" customWidth="1"/>
    <col min="12043" max="12288" width="9" style="277"/>
    <col min="12289" max="12289" width="32" style="277" customWidth="1"/>
    <col min="12290" max="12298" width="6.375" style="277" customWidth="1"/>
    <col min="12299" max="12544" width="9" style="277"/>
    <col min="12545" max="12545" width="32" style="277" customWidth="1"/>
    <col min="12546" max="12554" width="6.375" style="277" customWidth="1"/>
    <col min="12555" max="12800" width="9" style="277"/>
    <col min="12801" max="12801" width="32" style="277" customWidth="1"/>
    <col min="12802" max="12810" width="6.375" style="277" customWidth="1"/>
    <col min="12811" max="13056" width="9" style="277"/>
    <col min="13057" max="13057" width="32" style="277" customWidth="1"/>
    <col min="13058" max="13066" width="6.375" style="277" customWidth="1"/>
    <col min="13067" max="13312" width="9" style="277"/>
    <col min="13313" max="13313" width="32" style="277" customWidth="1"/>
    <col min="13314" max="13322" width="6.375" style="277" customWidth="1"/>
    <col min="13323" max="13568" width="9" style="277"/>
    <col min="13569" max="13569" width="32" style="277" customWidth="1"/>
    <col min="13570" max="13578" width="6.375" style="277" customWidth="1"/>
    <col min="13579" max="13824" width="9" style="277"/>
    <col min="13825" max="13825" width="32" style="277" customWidth="1"/>
    <col min="13826" max="13834" width="6.375" style="277" customWidth="1"/>
    <col min="13835" max="14080" width="9" style="277"/>
    <col min="14081" max="14081" width="32" style="277" customWidth="1"/>
    <col min="14082" max="14090" width="6.375" style="277" customWidth="1"/>
    <col min="14091" max="14336" width="9" style="277"/>
    <col min="14337" max="14337" width="32" style="277" customWidth="1"/>
    <col min="14338" max="14346" width="6.375" style="277" customWidth="1"/>
    <col min="14347" max="14592" width="9" style="277"/>
    <col min="14593" max="14593" width="32" style="277" customWidth="1"/>
    <col min="14594" max="14602" width="6.375" style="277" customWidth="1"/>
    <col min="14603" max="14848" width="9" style="277"/>
    <col min="14849" max="14849" width="32" style="277" customWidth="1"/>
    <col min="14850" max="14858" width="6.375" style="277" customWidth="1"/>
    <col min="14859" max="15104" width="9" style="277"/>
    <col min="15105" max="15105" width="32" style="277" customWidth="1"/>
    <col min="15106" max="15114" width="6.375" style="277" customWidth="1"/>
    <col min="15115" max="15360" width="9" style="277"/>
    <col min="15361" max="15361" width="32" style="277" customWidth="1"/>
    <col min="15362" max="15370" width="6.375" style="277" customWidth="1"/>
    <col min="15371" max="15616" width="9" style="277"/>
    <col min="15617" max="15617" width="32" style="277" customWidth="1"/>
    <col min="15618" max="15626" width="6.375" style="277" customWidth="1"/>
    <col min="15627" max="15872" width="9" style="277"/>
    <col min="15873" max="15873" width="32" style="277" customWidth="1"/>
    <col min="15874" max="15882" width="6.375" style="277" customWidth="1"/>
    <col min="15883" max="16128" width="9" style="277"/>
    <col min="16129" max="16129" width="32" style="277" customWidth="1"/>
    <col min="16130" max="16138" width="6.375" style="277" customWidth="1"/>
    <col min="16139" max="16384" width="9" style="277"/>
  </cols>
  <sheetData>
    <row r="1" customFormat="1" ht="21.75" customHeight="1" spans="1:5">
      <c r="A1" s="13" t="s">
        <v>1610</v>
      </c>
      <c r="B1" s="13"/>
      <c r="C1" s="13"/>
      <c r="D1" s="13"/>
      <c r="E1" s="13"/>
    </row>
    <row r="2" ht="36" customHeight="1" spans="1:10">
      <c r="A2" s="278" t="s">
        <v>1611</v>
      </c>
      <c r="B2" s="278"/>
      <c r="C2" s="278"/>
      <c r="D2" s="278"/>
      <c r="E2" s="278"/>
      <c r="F2" s="278"/>
      <c r="G2" s="278"/>
      <c r="H2" s="278"/>
      <c r="I2" s="278"/>
      <c r="J2" s="278"/>
    </row>
    <row r="3" spans="7:10">
      <c r="G3" s="279"/>
      <c r="J3" s="294" t="s">
        <v>1601</v>
      </c>
    </row>
    <row r="4" s="275" customFormat="1" ht="24" customHeight="1" spans="1:10">
      <c r="A4" s="280" t="s">
        <v>1602</v>
      </c>
      <c r="B4" s="281" t="s">
        <v>1612</v>
      </c>
      <c r="C4" s="282"/>
      <c r="D4" s="283"/>
      <c r="E4" s="280" t="s">
        <v>1613</v>
      </c>
      <c r="F4" s="280"/>
      <c r="G4" s="280"/>
      <c r="H4" s="280" t="s">
        <v>1614</v>
      </c>
      <c r="I4" s="280"/>
      <c r="J4" s="280"/>
    </row>
    <row r="5" s="275" customFormat="1" ht="35.25" customHeight="1" spans="1:10">
      <c r="A5" s="280"/>
      <c r="B5" s="284"/>
      <c r="C5" s="280" t="s">
        <v>1615</v>
      </c>
      <c r="D5" s="280" t="s">
        <v>1616</v>
      </c>
      <c r="E5" s="280" t="s">
        <v>1605</v>
      </c>
      <c r="F5" s="280" t="s">
        <v>1615</v>
      </c>
      <c r="G5" s="280" t="s">
        <v>1616</v>
      </c>
      <c r="H5" s="280" t="s">
        <v>1605</v>
      </c>
      <c r="I5" s="280" t="s">
        <v>1615</v>
      </c>
      <c r="J5" s="280" t="s">
        <v>1616</v>
      </c>
    </row>
    <row r="6" s="276" customFormat="1" ht="18.75" customHeight="1" spans="1:10">
      <c r="A6" s="285" t="s">
        <v>1609</v>
      </c>
      <c r="B6" s="286"/>
      <c r="C6" s="286"/>
      <c r="D6" s="286"/>
      <c r="E6" s="287"/>
      <c r="F6" s="287"/>
      <c r="G6" s="287"/>
      <c r="H6" s="287"/>
      <c r="I6" s="287"/>
      <c r="J6" s="287"/>
    </row>
    <row r="7" s="276" customFormat="1" ht="18.75" customHeight="1" spans="1:10">
      <c r="A7" s="285"/>
      <c r="B7" s="286"/>
      <c r="C7" s="286"/>
      <c r="D7" s="286"/>
      <c r="E7" s="287"/>
      <c r="F7" s="287"/>
      <c r="G7" s="287"/>
      <c r="H7" s="287"/>
      <c r="I7" s="287"/>
      <c r="J7" s="287"/>
    </row>
    <row r="8" s="276" customFormat="1" ht="18.75" customHeight="1" spans="1:10">
      <c r="A8" s="285"/>
      <c r="B8" s="286"/>
      <c r="C8" s="286"/>
      <c r="D8" s="286"/>
      <c r="E8" s="287"/>
      <c r="F8" s="287"/>
      <c r="G8" s="287"/>
      <c r="H8" s="287"/>
      <c r="I8" s="287"/>
      <c r="J8" s="287"/>
    </row>
    <row r="9" s="276" customFormat="1" ht="18.75" customHeight="1" spans="1:10">
      <c r="A9" s="125"/>
      <c r="B9" s="286"/>
      <c r="C9" s="286"/>
      <c r="D9" s="286"/>
      <c r="E9" s="287"/>
      <c r="F9" s="287"/>
      <c r="G9" s="287"/>
      <c r="H9" s="287"/>
      <c r="I9" s="287"/>
      <c r="J9" s="287"/>
    </row>
    <row r="10" s="276" customFormat="1" ht="18.75" customHeight="1" spans="1:10">
      <c r="A10" s="125"/>
      <c r="B10" s="288"/>
      <c r="C10" s="288"/>
      <c r="D10" s="288"/>
      <c r="E10" s="289"/>
      <c r="F10" s="289"/>
      <c r="G10" s="289"/>
      <c r="H10" s="289"/>
      <c r="I10" s="289"/>
      <c r="J10" s="289"/>
    </row>
    <row r="11" s="276" customFormat="1" ht="18.75" customHeight="1" spans="1:10">
      <c r="A11" s="125"/>
      <c r="B11" s="288"/>
      <c r="C11" s="288"/>
      <c r="D11" s="288"/>
      <c r="E11" s="289"/>
      <c r="F11" s="289"/>
      <c r="G11" s="289"/>
      <c r="H11" s="289"/>
      <c r="I11" s="289"/>
      <c r="J11" s="289"/>
    </row>
    <row r="12" s="276" customFormat="1" ht="18.75" customHeight="1" spans="1:10">
      <c r="A12" s="125"/>
      <c r="B12" s="288"/>
      <c r="C12" s="288"/>
      <c r="D12" s="288"/>
      <c r="E12" s="289"/>
      <c r="F12" s="289"/>
      <c r="G12" s="289"/>
      <c r="H12" s="289"/>
      <c r="I12" s="289"/>
      <c r="J12" s="289"/>
    </row>
    <row r="13" s="276" customFormat="1" ht="18.75" customHeight="1" spans="1:10">
      <c r="A13" s="125"/>
      <c r="B13" s="288"/>
      <c r="C13" s="288"/>
      <c r="D13" s="288"/>
      <c r="E13" s="289"/>
      <c r="F13" s="289"/>
      <c r="G13" s="289"/>
      <c r="H13" s="289"/>
      <c r="I13" s="289"/>
      <c r="J13" s="289"/>
    </row>
    <row r="14" s="276" customFormat="1" ht="18.75" customHeight="1" spans="1:10">
      <c r="A14" s="125"/>
      <c r="B14" s="288"/>
      <c r="C14" s="288"/>
      <c r="D14" s="288"/>
      <c r="E14" s="289"/>
      <c r="F14" s="289"/>
      <c r="G14" s="289"/>
      <c r="H14" s="289"/>
      <c r="I14" s="289"/>
      <c r="J14" s="289"/>
    </row>
    <row r="15" s="276" customFormat="1" ht="18.75" customHeight="1" spans="1:10">
      <c r="A15" s="125"/>
      <c r="B15" s="288"/>
      <c r="C15" s="288"/>
      <c r="D15" s="288"/>
      <c r="E15" s="289"/>
      <c r="F15" s="289"/>
      <c r="G15" s="289"/>
      <c r="H15" s="289"/>
      <c r="I15" s="289"/>
      <c r="J15" s="289"/>
    </row>
    <row r="16" s="276" customFormat="1" ht="18.75" customHeight="1" spans="1:10">
      <c r="A16" s="125"/>
      <c r="B16" s="288"/>
      <c r="C16" s="288"/>
      <c r="D16" s="288"/>
      <c r="E16" s="288"/>
      <c r="F16" s="288"/>
      <c r="G16" s="288"/>
      <c r="H16" s="288"/>
      <c r="I16" s="288"/>
      <c r="J16" s="288"/>
    </row>
    <row r="17" s="276" customFormat="1" ht="18.75" customHeight="1" spans="1:10">
      <c r="A17" s="125"/>
      <c r="B17" s="288"/>
      <c r="C17" s="288"/>
      <c r="D17" s="288"/>
      <c r="E17" s="289"/>
      <c r="F17" s="289"/>
      <c r="G17" s="289"/>
      <c r="H17" s="289"/>
      <c r="I17" s="289"/>
      <c r="J17" s="289"/>
    </row>
    <row r="18" s="276" customFormat="1" ht="18.75" customHeight="1" spans="1:10">
      <c r="A18" s="129"/>
      <c r="B18" s="288"/>
      <c r="C18" s="288"/>
      <c r="D18" s="288"/>
      <c r="E18" s="289"/>
      <c r="F18" s="289"/>
      <c r="G18" s="289"/>
      <c r="H18" s="289"/>
      <c r="I18" s="289"/>
      <c r="J18" s="289"/>
    </row>
    <row r="19" s="276" customFormat="1" ht="18.75" customHeight="1" spans="1:10">
      <c r="A19" s="290"/>
      <c r="B19" s="291"/>
      <c r="C19" s="291"/>
      <c r="D19" s="291"/>
      <c r="E19" s="292"/>
      <c r="F19" s="292"/>
      <c r="G19" s="292"/>
      <c r="H19" s="292"/>
      <c r="I19" s="292"/>
      <c r="J19" s="292"/>
    </row>
    <row r="20" ht="38.25" customHeight="1" spans="1:10">
      <c r="A20" s="293"/>
      <c r="B20" s="293"/>
      <c r="C20" s="293"/>
      <c r="D20" s="293"/>
      <c r="E20" s="293"/>
      <c r="F20" s="293"/>
      <c r="G20" s="293"/>
      <c r="H20" s="293"/>
      <c r="I20" s="293"/>
      <c r="J20" s="293"/>
    </row>
  </sheetData>
  <mergeCells count="7">
    <mergeCell ref="A1:D1"/>
    <mergeCell ref="A2:J2"/>
    <mergeCell ref="B4:D4"/>
    <mergeCell ref="E4:G4"/>
    <mergeCell ref="H4:J4"/>
    <mergeCell ref="A20:J20"/>
    <mergeCell ref="A4:A5"/>
  </mergeCells>
  <printOptions horizontalCentered="1"/>
  <pageMargins left="0.236220472440945" right="0.236220472440945" top="0.45" bottom="0.68" header="0.31496062992126" footer="0.31496062992126"/>
  <pageSetup paperSize="9" orientation="portrait" errors="blank"/>
  <headerFooter alignWithMargins="0"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autoPageBreaks="0"/>
  </sheetPr>
  <dimension ref="A1:F52"/>
  <sheetViews>
    <sheetView showZeros="0" workbookViewId="0">
      <selection activeCell="J14" sqref="J14"/>
    </sheetView>
  </sheetViews>
  <sheetFormatPr defaultColWidth="9" defaultRowHeight="20.45" customHeight="1" outlineLevelCol="5"/>
  <cols>
    <col min="1" max="1" width="32.125" style="222" customWidth="1"/>
    <col min="2" max="2" width="9.125" style="223" customWidth="1"/>
    <col min="3" max="3" width="10.375" style="224" customWidth="1"/>
    <col min="4" max="4" width="31.375" style="221" customWidth="1"/>
    <col min="5" max="5" width="8" style="222" customWidth="1"/>
    <col min="6" max="6" width="9.625" style="222" customWidth="1"/>
    <col min="7" max="16384" width="9" style="222"/>
  </cols>
  <sheetData>
    <row r="1" s="220" customFormat="1" ht="27.75" customHeight="1" spans="1:5">
      <c r="A1" s="225" t="s">
        <v>1617</v>
      </c>
      <c r="B1" s="226"/>
      <c r="C1" s="225"/>
      <c r="D1" s="227"/>
      <c r="E1" s="227"/>
    </row>
    <row r="2" s="221" customFormat="1" ht="24" spans="1:6">
      <c r="A2" s="228" t="s">
        <v>1618</v>
      </c>
      <c r="B2" s="228"/>
      <c r="C2" s="228"/>
      <c r="D2" s="228"/>
      <c r="E2" s="228"/>
      <c r="F2" s="228"/>
    </row>
    <row r="3" s="221" customFormat="1" customHeight="1" spans="1:6">
      <c r="A3" s="222"/>
      <c r="B3" s="229"/>
      <c r="C3" s="230"/>
      <c r="F3" s="230" t="s">
        <v>2</v>
      </c>
    </row>
    <row r="4" s="221" customFormat="1" ht="24" customHeight="1" spans="1:6">
      <c r="A4" s="231" t="s">
        <v>3</v>
      </c>
      <c r="B4" s="232"/>
      <c r="C4" s="233"/>
      <c r="D4" s="231" t="s">
        <v>4</v>
      </c>
      <c r="E4" s="232"/>
      <c r="F4" s="233"/>
    </row>
    <row r="5" s="221" customFormat="1" ht="24" customHeight="1" spans="1:6">
      <c r="A5" s="234" t="s">
        <v>5</v>
      </c>
      <c r="B5" s="235" t="s">
        <v>1619</v>
      </c>
      <c r="C5" s="236" t="s">
        <v>7</v>
      </c>
      <c r="D5" s="234" t="s">
        <v>5</v>
      </c>
      <c r="E5" s="237" t="s">
        <v>1619</v>
      </c>
      <c r="F5" s="236" t="s">
        <v>7</v>
      </c>
    </row>
    <row r="6" s="221" customFormat="1" ht="23.25" customHeight="1" spans="1:6">
      <c r="A6" s="238" t="s">
        <v>8</v>
      </c>
      <c r="B6" s="239">
        <f>SUM(B7,B22)</f>
        <v>2062</v>
      </c>
      <c r="C6" s="240">
        <v>-0.0101</v>
      </c>
      <c r="D6" s="238" t="s">
        <v>9</v>
      </c>
      <c r="E6" s="239">
        <f>SUM(E7:E28)</f>
        <v>2835</v>
      </c>
      <c r="F6" s="240">
        <v>-0.5161</v>
      </c>
    </row>
    <row r="7" s="221" customFormat="1" ht="23.25" customHeight="1" spans="1:6">
      <c r="A7" s="241" t="s">
        <v>10</v>
      </c>
      <c r="B7" s="239">
        <f>SUM(B8:B21)</f>
        <v>1186</v>
      </c>
      <c r="C7" s="240">
        <v>-0.0565</v>
      </c>
      <c r="D7" s="242" t="s">
        <v>11</v>
      </c>
      <c r="E7" s="243">
        <v>835</v>
      </c>
      <c r="F7" s="244"/>
    </row>
    <row r="8" s="221" customFormat="1" ht="23.25" customHeight="1" spans="1:6">
      <c r="A8" s="242" t="s">
        <v>12</v>
      </c>
      <c r="B8" s="239">
        <v>670</v>
      </c>
      <c r="C8" s="245"/>
      <c r="D8" s="242" t="s">
        <v>13</v>
      </c>
      <c r="E8" s="243"/>
      <c r="F8" s="244"/>
    </row>
    <row r="9" s="221" customFormat="1" ht="23.25" customHeight="1" spans="1:6">
      <c r="A9" s="242" t="s">
        <v>14</v>
      </c>
      <c r="B9" s="239"/>
      <c r="C9" s="245"/>
      <c r="D9" s="242" t="s">
        <v>15</v>
      </c>
      <c r="E9" s="246">
        <v>80</v>
      </c>
      <c r="F9" s="244"/>
    </row>
    <row r="10" s="221" customFormat="1" ht="23.25" customHeight="1" spans="1:6">
      <c r="A10" s="242" t="s">
        <v>16</v>
      </c>
      <c r="B10" s="239">
        <v>8</v>
      </c>
      <c r="C10" s="245"/>
      <c r="D10" s="242" t="s">
        <v>17</v>
      </c>
      <c r="E10" s="243"/>
      <c r="F10" s="244"/>
    </row>
    <row r="11" s="221" customFormat="1" ht="23.25" customHeight="1" spans="1:6">
      <c r="A11" s="242" t="s">
        <v>18</v>
      </c>
      <c r="B11" s="239">
        <v>13</v>
      </c>
      <c r="C11" s="245"/>
      <c r="D11" s="242" t="s">
        <v>19</v>
      </c>
      <c r="E11" s="243"/>
      <c r="F11" s="244"/>
    </row>
    <row r="12" s="221" customFormat="1" ht="23.25" customHeight="1" spans="1:6">
      <c r="A12" s="242" t="s">
        <v>20</v>
      </c>
      <c r="B12" s="239"/>
      <c r="C12" s="245"/>
      <c r="D12" s="242" t="s">
        <v>1620</v>
      </c>
      <c r="E12" s="243">
        <v>180</v>
      </c>
      <c r="F12" s="244"/>
    </row>
    <row r="13" s="221" customFormat="1" ht="23.25" customHeight="1" spans="1:6">
      <c r="A13" s="242" t="s">
        <v>22</v>
      </c>
      <c r="B13" s="239">
        <v>69</v>
      </c>
      <c r="C13" s="245"/>
      <c r="D13" s="242" t="s">
        <v>23</v>
      </c>
      <c r="E13" s="243">
        <v>580</v>
      </c>
      <c r="F13" s="244"/>
    </row>
    <row r="14" s="221" customFormat="1" ht="23.25" customHeight="1" spans="1:6">
      <c r="A14" s="242" t="s">
        <v>24</v>
      </c>
      <c r="B14" s="239">
        <v>51</v>
      </c>
      <c r="C14" s="245"/>
      <c r="D14" s="242" t="s">
        <v>1621</v>
      </c>
      <c r="E14" s="243">
        <v>87</v>
      </c>
      <c r="F14" s="244"/>
    </row>
    <row r="15" s="221" customFormat="1" ht="23.25" customHeight="1" spans="1:6">
      <c r="A15" s="242" t="s">
        <v>26</v>
      </c>
      <c r="B15" s="239">
        <v>24</v>
      </c>
      <c r="C15" s="245"/>
      <c r="D15" s="242" t="s">
        <v>27</v>
      </c>
      <c r="E15" s="243">
        <v>150</v>
      </c>
      <c r="F15" s="244"/>
    </row>
    <row r="16" s="221" customFormat="1" ht="23.25" customHeight="1" spans="1:6">
      <c r="A16" s="242" t="s">
        <v>28</v>
      </c>
      <c r="B16" s="239">
        <v>351</v>
      </c>
      <c r="C16" s="245"/>
      <c r="D16" s="242" t="s">
        <v>29</v>
      </c>
      <c r="E16" s="243">
        <v>283</v>
      </c>
      <c r="F16" s="244"/>
    </row>
    <row r="17" s="221" customFormat="1" ht="23.25" customHeight="1" spans="1:6">
      <c r="A17" s="242" t="s">
        <v>30</v>
      </c>
      <c r="B17" s="239"/>
      <c r="C17" s="245"/>
      <c r="D17" s="242" t="s">
        <v>31</v>
      </c>
      <c r="E17" s="243">
        <v>475</v>
      </c>
      <c r="F17" s="244"/>
    </row>
    <row r="18" s="221" customFormat="1" ht="23.25" customHeight="1" spans="1:6">
      <c r="A18" s="242" t="s">
        <v>32</v>
      </c>
      <c r="B18" s="239"/>
      <c r="C18" s="245"/>
      <c r="D18" s="242" t="s">
        <v>33</v>
      </c>
      <c r="E18" s="243">
        <v>60</v>
      </c>
      <c r="F18" s="244"/>
    </row>
    <row r="19" s="221" customFormat="1" ht="23.25" customHeight="1" spans="1:6">
      <c r="A19" s="242" t="s">
        <v>34</v>
      </c>
      <c r="B19" s="239"/>
      <c r="C19" s="245"/>
      <c r="D19" s="242" t="s">
        <v>35</v>
      </c>
      <c r="E19" s="243"/>
      <c r="F19" s="244"/>
    </row>
    <row r="20" s="221" customFormat="1" ht="23.25" customHeight="1" spans="1:6">
      <c r="A20" s="242" t="s">
        <v>36</v>
      </c>
      <c r="B20" s="239"/>
      <c r="C20" s="245"/>
      <c r="D20" s="242" t="s">
        <v>37</v>
      </c>
      <c r="E20" s="243"/>
      <c r="F20" s="244"/>
    </row>
    <row r="21" s="221" customFormat="1" ht="23.25" customHeight="1" spans="1:6">
      <c r="A21" s="242" t="s">
        <v>38</v>
      </c>
      <c r="B21" s="239"/>
      <c r="C21" s="245"/>
      <c r="D21" s="242" t="s">
        <v>39</v>
      </c>
      <c r="E21" s="243"/>
      <c r="F21" s="244"/>
    </row>
    <row r="22" s="221" customFormat="1" ht="23.25" customHeight="1" spans="1:6">
      <c r="A22" s="241" t="s">
        <v>40</v>
      </c>
      <c r="B22" s="239">
        <f>SUM(B23:B29)</f>
        <v>876</v>
      </c>
      <c r="C22" s="244"/>
      <c r="D22" s="242" t="s">
        <v>95</v>
      </c>
      <c r="E22" s="243"/>
      <c r="F22" s="244"/>
    </row>
    <row r="23" s="221" customFormat="1" ht="23.25" customHeight="1" spans="1:6">
      <c r="A23" s="247" t="s">
        <v>42</v>
      </c>
      <c r="B23" s="248"/>
      <c r="C23" s="244"/>
      <c r="D23" s="242" t="s">
        <v>1622</v>
      </c>
      <c r="E23" s="243"/>
      <c r="F23" s="244"/>
    </row>
    <row r="24" s="221" customFormat="1" ht="23.25" customHeight="1" spans="1:6">
      <c r="A24" s="247" t="s">
        <v>44</v>
      </c>
      <c r="B24" s="248"/>
      <c r="C24" s="244"/>
      <c r="D24" s="242" t="s">
        <v>43</v>
      </c>
      <c r="E24" s="243">
        <v>55</v>
      </c>
      <c r="F24" s="244"/>
    </row>
    <row r="25" s="221" customFormat="1" ht="23.25" customHeight="1" spans="1:6">
      <c r="A25" s="247" t="s">
        <v>46</v>
      </c>
      <c r="B25" s="248"/>
      <c r="C25" s="244"/>
      <c r="D25" s="242" t="s">
        <v>45</v>
      </c>
      <c r="E25" s="243"/>
      <c r="F25" s="244"/>
    </row>
    <row r="26" s="221" customFormat="1" ht="23.25" customHeight="1" spans="1:6">
      <c r="A26" s="247" t="s">
        <v>48</v>
      </c>
      <c r="B26" s="239">
        <v>876</v>
      </c>
      <c r="C26" s="244"/>
      <c r="D26" s="242" t="s">
        <v>1623</v>
      </c>
      <c r="E26" s="243">
        <v>50</v>
      </c>
      <c r="F26" s="244"/>
    </row>
    <row r="27" s="221" customFormat="1" ht="23.25" customHeight="1" spans="1:6">
      <c r="A27" s="247" t="s">
        <v>50</v>
      </c>
      <c r="B27" s="239"/>
      <c r="C27" s="245"/>
      <c r="D27" s="242" t="s">
        <v>1624</v>
      </c>
      <c r="E27" s="243"/>
      <c r="F27" s="244"/>
    </row>
    <row r="28" s="221" customFormat="1" ht="23.25" customHeight="1" spans="1:6">
      <c r="A28" s="247" t="s">
        <v>52</v>
      </c>
      <c r="B28" s="248"/>
      <c r="C28" s="244"/>
      <c r="D28" s="242" t="s">
        <v>49</v>
      </c>
      <c r="E28" s="243"/>
      <c r="F28" s="244"/>
    </row>
    <row r="29" s="221" customFormat="1" ht="23.25" customHeight="1" spans="1:6">
      <c r="A29" s="247" t="s">
        <v>53</v>
      </c>
      <c r="B29" s="248"/>
      <c r="C29" s="244"/>
      <c r="D29" s="242"/>
      <c r="E29" s="243"/>
      <c r="F29" s="244"/>
    </row>
    <row r="30" customHeight="1" spans="1:6">
      <c r="A30" s="249" t="s">
        <v>54</v>
      </c>
      <c r="B30" s="239">
        <f>SUM(B31:B35)</f>
        <v>1241</v>
      </c>
      <c r="C30" s="240">
        <v>-0.7148</v>
      </c>
      <c r="D30" s="249" t="s">
        <v>55</v>
      </c>
      <c r="E30" s="239">
        <f>SUM(E31:E35)</f>
        <v>468</v>
      </c>
      <c r="F30" s="240">
        <v>-0.1875</v>
      </c>
    </row>
    <row r="31" customHeight="1" spans="1:6">
      <c r="A31" s="250" t="s">
        <v>56</v>
      </c>
      <c r="B31" s="239">
        <v>1240</v>
      </c>
      <c r="C31" s="251"/>
      <c r="D31" s="250" t="s">
        <v>57</v>
      </c>
      <c r="E31" s="239">
        <v>468</v>
      </c>
      <c r="F31" s="252"/>
    </row>
    <row r="32" customHeight="1" spans="1:6">
      <c r="A32" s="250" t="s">
        <v>58</v>
      </c>
      <c r="B32" s="253"/>
      <c r="C32" s="251"/>
      <c r="D32" s="250" t="s">
        <v>59</v>
      </c>
      <c r="E32" s="252"/>
      <c r="F32" s="252"/>
    </row>
    <row r="33" customHeight="1" spans="1:6">
      <c r="A33" s="250" t="s">
        <v>60</v>
      </c>
      <c r="B33" s="253"/>
      <c r="C33" s="251"/>
      <c r="D33" s="254" t="s">
        <v>61</v>
      </c>
      <c r="E33" s="252"/>
      <c r="F33" s="252"/>
    </row>
    <row r="34" customHeight="1" spans="1:6">
      <c r="A34" s="250" t="s">
        <v>62</v>
      </c>
      <c r="B34" s="253"/>
      <c r="C34" s="251"/>
      <c r="D34" s="250" t="s">
        <v>63</v>
      </c>
      <c r="E34" s="252"/>
      <c r="F34" s="252"/>
    </row>
    <row r="35" customHeight="1" spans="1:6">
      <c r="A35" s="250" t="s">
        <v>64</v>
      </c>
      <c r="B35" s="239">
        <v>1</v>
      </c>
      <c r="C35" s="251"/>
      <c r="D35" s="250" t="s">
        <v>65</v>
      </c>
      <c r="E35" s="239"/>
      <c r="F35" s="252"/>
    </row>
    <row r="36" customHeight="1" spans="1:6">
      <c r="A36" s="249" t="s">
        <v>66</v>
      </c>
      <c r="B36" s="239">
        <f>SUM(B7,B22,B30)</f>
        <v>3303</v>
      </c>
      <c r="C36" s="240">
        <v>-0.4867</v>
      </c>
      <c r="D36" s="249" t="s">
        <v>67</v>
      </c>
      <c r="E36" s="239">
        <f>SUM(E6,E30)</f>
        <v>3303</v>
      </c>
      <c r="F36" s="240">
        <v>-0.4867</v>
      </c>
    </row>
    <row r="37" customHeight="1" spans="1:6">
      <c r="A37" s="255"/>
      <c r="B37" s="256"/>
      <c r="C37" s="256"/>
      <c r="D37" s="256"/>
      <c r="E37" s="256"/>
      <c r="F37" s="257"/>
    </row>
    <row r="38" customHeight="1" spans="1:6">
      <c r="A38" s="238" t="s">
        <v>68</v>
      </c>
      <c r="B38" s="253"/>
      <c r="C38" s="251"/>
      <c r="D38" s="238" t="s">
        <v>69</v>
      </c>
      <c r="E38" s="252"/>
      <c r="F38" s="252"/>
    </row>
    <row r="39" customHeight="1" spans="1:6">
      <c r="A39" s="258" t="s">
        <v>54</v>
      </c>
      <c r="B39" s="253">
        <f>SUM(B40:B42)</f>
        <v>0</v>
      </c>
      <c r="C39" s="251"/>
      <c r="D39" s="258" t="s">
        <v>55</v>
      </c>
      <c r="E39" s="252">
        <f>SUM(E40:E43)</f>
        <v>0</v>
      </c>
      <c r="F39" s="252"/>
    </row>
    <row r="40" customHeight="1" spans="1:6">
      <c r="A40" s="259" t="s">
        <v>56</v>
      </c>
      <c r="B40" s="253"/>
      <c r="C40" s="251"/>
      <c r="D40" s="260" t="s">
        <v>70</v>
      </c>
      <c r="E40" s="252"/>
      <c r="F40" s="252"/>
    </row>
    <row r="41" customHeight="1" spans="1:6">
      <c r="A41" s="250" t="s">
        <v>62</v>
      </c>
      <c r="B41" s="253"/>
      <c r="C41" s="251"/>
      <c r="D41" s="259" t="s">
        <v>71</v>
      </c>
      <c r="E41" s="252"/>
      <c r="F41" s="252"/>
    </row>
    <row r="42" customHeight="1" spans="1:6">
      <c r="A42" s="259" t="s">
        <v>64</v>
      </c>
      <c r="B42" s="253"/>
      <c r="C42" s="251"/>
      <c r="D42" s="250" t="s">
        <v>72</v>
      </c>
      <c r="E42" s="252"/>
      <c r="F42" s="252"/>
    </row>
    <row r="43" customHeight="1" spans="1:6">
      <c r="A43" s="259"/>
      <c r="B43" s="253"/>
      <c r="C43" s="251"/>
      <c r="D43" s="259" t="s">
        <v>73</v>
      </c>
      <c r="E43" s="252"/>
      <c r="F43" s="252"/>
    </row>
    <row r="44" customHeight="1" spans="1:6">
      <c r="A44" s="238" t="s">
        <v>74</v>
      </c>
      <c r="B44" s="253">
        <f>SUM(B39)</f>
        <v>0</v>
      </c>
      <c r="C44" s="251"/>
      <c r="D44" s="238" t="s">
        <v>75</v>
      </c>
      <c r="E44" s="252">
        <f>SUM(E39)</f>
        <v>0</v>
      </c>
      <c r="F44" s="252"/>
    </row>
    <row r="45" customHeight="1" spans="1:6">
      <c r="A45" s="261"/>
      <c r="B45" s="262"/>
      <c r="C45" s="262"/>
      <c r="D45" s="262"/>
      <c r="E45" s="262"/>
      <c r="F45" s="263"/>
    </row>
    <row r="46" customHeight="1" spans="1:6">
      <c r="A46" s="241" t="s">
        <v>76</v>
      </c>
      <c r="B46" s="253"/>
      <c r="C46" s="251"/>
      <c r="D46" s="241" t="s">
        <v>77</v>
      </c>
      <c r="E46" s="252"/>
      <c r="F46" s="252"/>
    </row>
    <row r="47" customHeight="1" spans="1:6">
      <c r="A47" s="264" t="s">
        <v>54</v>
      </c>
      <c r="B47" s="265">
        <f>SUM(B48:B49)</f>
        <v>0</v>
      </c>
      <c r="C47" s="266"/>
      <c r="D47" s="264" t="s">
        <v>55</v>
      </c>
      <c r="E47" s="252">
        <f>SUM(E48:E49)</f>
        <v>0</v>
      </c>
      <c r="F47" s="252"/>
    </row>
    <row r="48" customHeight="1" spans="1:6">
      <c r="A48" s="259" t="s">
        <v>56</v>
      </c>
      <c r="B48" s="267"/>
      <c r="C48" s="268"/>
      <c r="D48" s="259" t="s">
        <v>71</v>
      </c>
      <c r="E48" s="252"/>
      <c r="F48" s="252"/>
    </row>
    <row r="49" customHeight="1" spans="1:6">
      <c r="A49" s="259" t="s">
        <v>64</v>
      </c>
      <c r="B49" s="269"/>
      <c r="C49" s="268"/>
      <c r="D49" s="259" t="s">
        <v>73</v>
      </c>
      <c r="E49" s="252"/>
      <c r="F49" s="252"/>
    </row>
    <row r="50" customHeight="1" spans="1:6">
      <c r="A50" s="241" t="s">
        <v>78</v>
      </c>
      <c r="B50" s="270">
        <f>SUM(B47)</f>
        <v>0</v>
      </c>
      <c r="C50" s="268"/>
      <c r="D50" s="241" t="s">
        <v>79</v>
      </c>
      <c r="E50" s="252">
        <f>SUM(E47)</f>
        <v>0</v>
      </c>
      <c r="F50" s="252"/>
    </row>
    <row r="51" customHeight="1" spans="1:6">
      <c r="A51" s="271"/>
      <c r="B51" s="272"/>
      <c r="C51" s="272"/>
      <c r="D51" s="272"/>
      <c r="E51" s="272"/>
      <c r="F51" s="273"/>
    </row>
    <row r="52" customHeight="1" spans="1:6">
      <c r="A52" s="274" t="s">
        <v>80</v>
      </c>
      <c r="B52" s="239">
        <f>SUM(B36,B44,B50)</f>
        <v>3303</v>
      </c>
      <c r="C52" s="240">
        <v>-0.5027</v>
      </c>
      <c r="D52" s="274" t="s">
        <v>81</v>
      </c>
      <c r="E52" s="239">
        <f>SUM(E36,E44,E50)</f>
        <v>3303</v>
      </c>
      <c r="F52" s="240">
        <v>-0.5027</v>
      </c>
    </row>
  </sheetData>
  <mergeCells count="6">
    <mergeCell ref="A2:F2"/>
    <mergeCell ref="A4:C4"/>
    <mergeCell ref="D4:F4"/>
    <mergeCell ref="A37:F37"/>
    <mergeCell ref="A45:F45"/>
    <mergeCell ref="A51:F51"/>
  </mergeCells>
  <printOptions horizontalCentered="1"/>
  <pageMargins left="0.236220472440945" right="0.236220472440945" top="0.31496062992126" bottom="0.31496062992126" header="0.31496062992126" footer="0.31496062992126"/>
  <pageSetup paperSize="9" orientation="portrait" errors="blank"/>
  <headerFooter alignWithMargins="0"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tabColor rgb="FF7030A0"/>
  </sheetPr>
  <dimension ref="A1:G35"/>
  <sheetViews>
    <sheetView showZeros="0" workbookViewId="0">
      <selection activeCell="D13" sqref="D13"/>
    </sheetView>
  </sheetViews>
  <sheetFormatPr defaultColWidth="9" defaultRowHeight="21.95" customHeight="1" outlineLevelCol="6"/>
  <cols>
    <col min="1" max="1" width="28.75" style="183" customWidth="1"/>
    <col min="2" max="2" width="10.125" style="184" customWidth="1"/>
    <col min="3" max="3" width="10.375" style="185" customWidth="1"/>
    <col min="4" max="4" width="25.75" style="183" customWidth="1"/>
    <col min="5" max="5" width="9.375" style="183" customWidth="1"/>
    <col min="6" max="6" width="11.75" style="183" customWidth="1"/>
    <col min="7" max="16384" width="9" style="183"/>
  </cols>
  <sheetData>
    <row r="1" ht="18" customHeight="1" spans="1:6">
      <c r="A1" s="13" t="s">
        <v>1625</v>
      </c>
      <c r="B1" s="13"/>
      <c r="C1" s="13"/>
      <c r="D1" s="13"/>
      <c r="E1" s="13"/>
      <c r="F1" s="13"/>
    </row>
    <row r="2" ht="27.75" customHeight="1" spans="1:6">
      <c r="A2" s="15" t="s">
        <v>1626</v>
      </c>
      <c r="B2" s="15"/>
      <c r="C2" s="15"/>
      <c r="D2" s="15"/>
      <c r="E2" s="15"/>
      <c r="F2" s="15"/>
    </row>
    <row r="3" customHeight="1" spans="1:6">
      <c r="A3" s="186"/>
      <c r="B3" s="187"/>
      <c r="C3" s="188"/>
      <c r="D3" s="186"/>
      <c r="E3" s="189" t="s">
        <v>2</v>
      </c>
      <c r="F3" s="189"/>
    </row>
    <row r="4" ht="24" customHeight="1" spans="1:6">
      <c r="A4" s="190" t="s">
        <v>84</v>
      </c>
      <c r="B4" s="191" t="s">
        <v>1619</v>
      </c>
      <c r="C4" s="192" t="s">
        <v>7</v>
      </c>
      <c r="D4" s="190" t="s">
        <v>101</v>
      </c>
      <c r="E4" s="191" t="s">
        <v>1619</v>
      </c>
      <c r="F4" s="193" t="s">
        <v>7</v>
      </c>
    </row>
    <row r="5" ht="24" customHeight="1" spans="1:6">
      <c r="A5" s="190" t="s">
        <v>102</v>
      </c>
      <c r="B5" s="194">
        <f>SUM(B6,B30)</f>
        <v>3303</v>
      </c>
      <c r="C5" s="195">
        <v>-0.5027</v>
      </c>
      <c r="D5" s="190" t="s">
        <v>102</v>
      </c>
      <c r="E5" s="194">
        <f>SUM(E6,E30)</f>
        <v>3303</v>
      </c>
      <c r="F5" s="195">
        <v>-0.5027</v>
      </c>
    </row>
    <row r="6" ht="24" customHeight="1" spans="1:6">
      <c r="A6" s="196" t="s">
        <v>103</v>
      </c>
      <c r="B6" s="194">
        <f>SUM(B7,B19)</f>
        <v>2062</v>
      </c>
      <c r="C6" s="195">
        <v>-0.0101</v>
      </c>
      <c r="D6" s="196" t="s">
        <v>104</v>
      </c>
      <c r="E6" s="194">
        <f>SUM(E7:E28)</f>
        <v>2835</v>
      </c>
      <c r="F6" s="195">
        <v>-0.5161</v>
      </c>
    </row>
    <row r="7" ht="21" customHeight="1" spans="1:7">
      <c r="A7" s="197" t="s">
        <v>105</v>
      </c>
      <c r="B7" s="194">
        <f>SUM(B8:B18)</f>
        <v>1186</v>
      </c>
      <c r="C7" s="195">
        <v>-0.0565</v>
      </c>
      <c r="D7" s="198" t="s">
        <v>1627</v>
      </c>
      <c r="E7" s="199">
        <v>835</v>
      </c>
      <c r="F7" s="200"/>
      <c r="G7" s="201"/>
    </row>
    <row r="8" ht="21" customHeight="1" spans="1:7">
      <c r="A8" s="197" t="s">
        <v>107</v>
      </c>
      <c r="B8" s="202">
        <v>670</v>
      </c>
      <c r="C8" s="203"/>
      <c r="D8" s="198" t="s">
        <v>1628</v>
      </c>
      <c r="E8" s="199"/>
      <c r="F8" s="200"/>
      <c r="G8" s="201"/>
    </row>
    <row r="9" ht="21" customHeight="1" spans="1:7">
      <c r="A9" s="197" t="s">
        <v>111</v>
      </c>
      <c r="B9" s="202">
        <v>8</v>
      </c>
      <c r="C9" s="203"/>
      <c r="D9" s="198" t="s">
        <v>1629</v>
      </c>
      <c r="E9" s="202">
        <v>80</v>
      </c>
      <c r="F9" s="200"/>
      <c r="G9" s="201"/>
    </row>
    <row r="10" ht="21" customHeight="1" spans="1:7">
      <c r="A10" s="197" t="s">
        <v>113</v>
      </c>
      <c r="B10" s="202">
        <v>13</v>
      </c>
      <c r="C10" s="203"/>
      <c r="D10" s="198" t="s">
        <v>441</v>
      </c>
      <c r="E10" s="199"/>
      <c r="F10" s="200"/>
      <c r="G10" s="201"/>
    </row>
    <row r="11" ht="21" customHeight="1" spans="1:7">
      <c r="A11" s="197" t="s">
        <v>1630</v>
      </c>
      <c r="B11" s="202"/>
      <c r="C11" s="203"/>
      <c r="D11" s="198" t="s">
        <v>493</v>
      </c>
      <c r="E11" s="199"/>
      <c r="F11" s="200"/>
      <c r="G11" s="201"/>
    </row>
    <row r="12" ht="21" customHeight="1" spans="1:7">
      <c r="A12" s="197" t="s">
        <v>117</v>
      </c>
      <c r="B12" s="202">
        <v>69</v>
      </c>
      <c r="C12" s="203"/>
      <c r="D12" s="198" t="s">
        <v>1631</v>
      </c>
      <c r="E12" s="199">
        <v>180</v>
      </c>
      <c r="F12" s="200"/>
      <c r="G12" s="201"/>
    </row>
    <row r="13" ht="21" customHeight="1" spans="1:7">
      <c r="A13" s="197" t="s">
        <v>119</v>
      </c>
      <c r="B13" s="202">
        <v>51</v>
      </c>
      <c r="C13" s="203"/>
      <c r="D13" s="198" t="s">
        <v>579</v>
      </c>
      <c r="E13" s="199">
        <v>580</v>
      </c>
      <c r="F13" s="200"/>
      <c r="G13" s="201"/>
    </row>
    <row r="14" ht="21" customHeight="1" spans="1:7">
      <c r="A14" s="197" t="s">
        <v>121</v>
      </c>
      <c r="B14" s="202">
        <v>24</v>
      </c>
      <c r="C14" s="204"/>
      <c r="D14" s="198" t="s">
        <v>1632</v>
      </c>
      <c r="E14" s="199">
        <v>87</v>
      </c>
      <c r="F14" s="200"/>
      <c r="G14" s="201"/>
    </row>
    <row r="15" ht="21" customHeight="1" spans="1:7">
      <c r="A15" s="197" t="s">
        <v>123</v>
      </c>
      <c r="B15" s="202">
        <v>351</v>
      </c>
      <c r="C15" s="205"/>
      <c r="D15" s="198" t="s">
        <v>748</v>
      </c>
      <c r="E15" s="199">
        <v>150</v>
      </c>
      <c r="F15" s="200"/>
      <c r="G15" s="201"/>
    </row>
    <row r="16" ht="21" customHeight="1" spans="1:7">
      <c r="A16" s="197" t="s">
        <v>125</v>
      </c>
      <c r="B16" s="206"/>
      <c r="C16" s="207"/>
      <c r="D16" s="198" t="s">
        <v>818</v>
      </c>
      <c r="E16" s="199">
        <v>283</v>
      </c>
      <c r="F16" s="200"/>
      <c r="G16" s="201"/>
    </row>
    <row r="17" ht="21" customHeight="1" spans="1:7">
      <c r="A17" s="197" t="s">
        <v>127</v>
      </c>
      <c r="B17" s="206"/>
      <c r="C17" s="205"/>
      <c r="D17" s="198" t="s">
        <v>839</v>
      </c>
      <c r="E17" s="199">
        <v>475</v>
      </c>
      <c r="F17" s="200"/>
      <c r="G17" s="201"/>
    </row>
    <row r="18" ht="21" customHeight="1" spans="1:7">
      <c r="A18" s="197" t="s">
        <v>131</v>
      </c>
      <c r="B18" s="206"/>
      <c r="C18" s="207"/>
      <c r="D18" s="198" t="s">
        <v>953</v>
      </c>
      <c r="E18" s="199">
        <v>60</v>
      </c>
      <c r="F18" s="200"/>
      <c r="G18" s="201"/>
    </row>
    <row r="19" ht="21" customHeight="1" spans="1:7">
      <c r="A19" s="197" t="s">
        <v>133</v>
      </c>
      <c r="B19" s="206">
        <f>SUM(B20:B26)</f>
        <v>876</v>
      </c>
      <c r="C19" s="195">
        <v>0.0606</v>
      </c>
      <c r="D19" s="198" t="s">
        <v>1004</v>
      </c>
      <c r="E19" s="199"/>
      <c r="F19" s="200"/>
      <c r="G19" s="201"/>
    </row>
    <row r="20" ht="21" customHeight="1" spans="1:7">
      <c r="A20" s="197" t="s">
        <v>42</v>
      </c>
      <c r="B20" s="206"/>
      <c r="C20" s="195"/>
      <c r="D20" s="198" t="s">
        <v>1058</v>
      </c>
      <c r="E20" s="199"/>
      <c r="F20" s="200"/>
      <c r="G20" s="201"/>
    </row>
    <row r="21" ht="21" customHeight="1" spans="1:7">
      <c r="A21" s="197" t="s">
        <v>44</v>
      </c>
      <c r="B21" s="206"/>
      <c r="C21" s="208"/>
      <c r="D21" s="198" t="s">
        <v>1075</v>
      </c>
      <c r="E21" s="199"/>
      <c r="F21" s="200"/>
      <c r="G21" s="201"/>
    </row>
    <row r="22" ht="21" customHeight="1" spans="1:7">
      <c r="A22" s="197" t="s">
        <v>46</v>
      </c>
      <c r="B22" s="209"/>
      <c r="C22" s="207"/>
      <c r="D22" s="198" t="s">
        <v>1100</v>
      </c>
      <c r="E22" s="199"/>
      <c r="F22" s="200"/>
      <c r="G22" s="201"/>
    </row>
    <row r="23" ht="21" customHeight="1" spans="1:7">
      <c r="A23" s="210" t="s">
        <v>1633</v>
      </c>
      <c r="B23" s="209">
        <v>876</v>
      </c>
      <c r="C23" s="211"/>
      <c r="D23" s="198" t="s">
        <v>1634</v>
      </c>
      <c r="E23" s="199"/>
      <c r="F23" s="212"/>
      <c r="G23" s="201"/>
    </row>
    <row r="24" ht="21" customHeight="1" spans="1:7">
      <c r="A24" s="213" t="s">
        <v>1635</v>
      </c>
      <c r="B24" s="209"/>
      <c r="C24" s="211"/>
      <c r="D24" s="198" t="s">
        <v>1171</v>
      </c>
      <c r="E24" s="199">
        <v>55</v>
      </c>
      <c r="F24" s="200"/>
      <c r="G24" s="201"/>
    </row>
    <row r="25" ht="21" customHeight="1" spans="1:7">
      <c r="A25" s="197" t="s">
        <v>50</v>
      </c>
      <c r="B25" s="209"/>
      <c r="C25" s="203"/>
      <c r="D25" s="198" t="s">
        <v>1189</v>
      </c>
      <c r="E25" s="199"/>
      <c r="F25" s="200"/>
      <c r="G25" s="201"/>
    </row>
    <row r="26" ht="21" customHeight="1" spans="1:7">
      <c r="A26" s="197" t="s">
        <v>53</v>
      </c>
      <c r="B26" s="214"/>
      <c r="C26" s="215"/>
      <c r="D26" s="198" t="s">
        <v>1636</v>
      </c>
      <c r="E26" s="199">
        <v>50</v>
      </c>
      <c r="F26" s="200"/>
      <c r="G26" s="201"/>
    </row>
    <row r="27" ht="21" customHeight="1" spans="1:7">
      <c r="A27" s="216"/>
      <c r="B27" s="214"/>
      <c r="C27" s="215"/>
      <c r="D27" s="198" t="s">
        <v>1637</v>
      </c>
      <c r="E27" s="209"/>
      <c r="F27" s="212"/>
      <c r="G27" s="201"/>
    </row>
    <row r="28" ht="21" customHeight="1" spans="1:7">
      <c r="A28" s="216"/>
      <c r="B28" s="214"/>
      <c r="C28" s="215"/>
      <c r="D28" s="198" t="s">
        <v>1638</v>
      </c>
      <c r="E28" s="209"/>
      <c r="F28" s="200"/>
      <c r="G28" s="201"/>
    </row>
    <row r="29" ht="21" customHeight="1" spans="1:7">
      <c r="A29" s="216"/>
      <c r="B29" s="214"/>
      <c r="C29" s="215"/>
      <c r="D29" s="197"/>
      <c r="E29" s="209"/>
      <c r="F29" s="212"/>
      <c r="G29" s="201"/>
    </row>
    <row r="30" ht="24" customHeight="1" spans="1:6">
      <c r="A30" s="196" t="s">
        <v>54</v>
      </c>
      <c r="B30" s="194">
        <f>SUM(B31:B34)</f>
        <v>1241</v>
      </c>
      <c r="C30" s="195">
        <v>-0.7148</v>
      </c>
      <c r="D30" s="196" t="s">
        <v>55</v>
      </c>
      <c r="E30" s="209">
        <f>SUM(E31:E33)</f>
        <v>468</v>
      </c>
      <c r="F30" s="195">
        <v>-0.1875</v>
      </c>
    </row>
    <row r="31" ht="21" customHeight="1" spans="1:6">
      <c r="A31" s="197" t="s">
        <v>143</v>
      </c>
      <c r="B31" s="194">
        <v>1240</v>
      </c>
      <c r="C31" s="217"/>
      <c r="D31" s="197" t="s">
        <v>144</v>
      </c>
      <c r="E31" s="209">
        <v>468</v>
      </c>
      <c r="F31" s="200"/>
    </row>
    <row r="32" ht="21" customHeight="1" spans="1:6">
      <c r="A32" s="197" t="s">
        <v>1639</v>
      </c>
      <c r="B32" s="209">
        <v>1</v>
      </c>
      <c r="C32" s="217"/>
      <c r="D32" s="197" t="s">
        <v>146</v>
      </c>
      <c r="E32" s="209"/>
      <c r="F32" s="200"/>
    </row>
    <row r="33" ht="21" customHeight="1" spans="1:6">
      <c r="A33" s="197" t="s">
        <v>147</v>
      </c>
      <c r="B33" s="218"/>
      <c r="C33" s="217"/>
      <c r="D33" s="197" t="s">
        <v>1577</v>
      </c>
      <c r="E33" s="209"/>
      <c r="F33" s="219"/>
    </row>
    <row r="34" ht="21" customHeight="1" spans="1:6">
      <c r="A34" s="197" t="s">
        <v>149</v>
      </c>
      <c r="B34" s="218"/>
      <c r="C34" s="215"/>
      <c r="D34" s="216"/>
      <c r="E34" s="216"/>
      <c r="F34" s="219"/>
    </row>
    <row r="35" ht="38.45" customHeight="1" spans="1:6">
      <c r="A35" s="149"/>
      <c r="B35" s="149"/>
      <c r="C35" s="149"/>
      <c r="D35" s="149"/>
      <c r="E35" s="149"/>
      <c r="F35" s="149"/>
    </row>
  </sheetData>
  <mergeCells count="5">
    <mergeCell ref="A1:D1"/>
    <mergeCell ref="E1:F1"/>
    <mergeCell ref="A2:F2"/>
    <mergeCell ref="E3:F3"/>
    <mergeCell ref="A35:F35"/>
  </mergeCells>
  <printOptions horizontalCentered="1"/>
  <pageMargins left="0.236220472440945" right="0.236220472440945" top="0.31496062992126" bottom="0.31496062992126" header="0.31496062992126" footer="0.31496062992126"/>
  <pageSetup paperSize="9" orientation="portrait" errors="blank"/>
  <headerFooter alignWithMargins="0"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13">
    <tabColor rgb="FF7030A0"/>
  </sheetPr>
  <dimension ref="A1:B1314"/>
  <sheetViews>
    <sheetView workbookViewId="0">
      <pane xSplit="1" ySplit="6" topLeftCell="B831" activePane="bottomRight" state="frozen"/>
      <selection/>
      <selection pane="topRight"/>
      <selection pane="bottomLeft"/>
      <selection pane="bottomRight" activeCell="A5" sqref="$A5:$XFD5"/>
    </sheetView>
  </sheetViews>
  <sheetFormatPr defaultColWidth="21.5" defaultRowHeight="14.25" outlineLevelCol="1"/>
  <cols>
    <col min="1" max="1" width="53.125" style="172" customWidth="1"/>
    <col min="2" max="2" width="30.25" style="173" customWidth="1"/>
    <col min="3" max="16384" width="21.5" style="172"/>
  </cols>
  <sheetData>
    <row r="1" ht="18.75" spans="1:2">
      <c r="A1" s="13" t="s">
        <v>1640</v>
      </c>
      <c r="B1" s="13"/>
    </row>
    <row r="2" s="170" customFormat="1" ht="22.5" spans="1:2">
      <c r="A2" s="15" t="s">
        <v>1641</v>
      </c>
      <c r="B2" s="15"/>
    </row>
    <row r="3" s="159" customFormat="1" ht="18" customHeight="1" spans="1:2">
      <c r="A3" s="161"/>
      <c r="B3" s="161"/>
    </row>
    <row r="4" ht="18.75" customHeight="1" spans="1:2">
      <c r="A4" s="174" t="s">
        <v>2</v>
      </c>
      <c r="B4" s="174"/>
    </row>
    <row r="5" ht="24" customHeight="1" spans="1:2">
      <c r="A5" s="175" t="s">
        <v>163</v>
      </c>
      <c r="B5" s="176" t="s">
        <v>1619</v>
      </c>
    </row>
    <row r="6" ht="25.5" customHeight="1" spans="1:2">
      <c r="A6" s="177" t="s">
        <v>104</v>
      </c>
      <c r="B6" s="178">
        <f>SUM(B7,B256,B259,B271,B359,B450,B413,B469,B525,B642,B713,B786,B805,B930,B994,B1060,B1080,B1095,B1105,B1169,B1187,B1240,B1297,B1298,B1310,B1312)</f>
        <v>2835</v>
      </c>
    </row>
    <row r="7" ht="19.5" customHeight="1" spans="1:2">
      <c r="A7" s="179" t="s">
        <v>1642</v>
      </c>
      <c r="B7" s="180">
        <f>SUM(B8,B20,B29,B40,B52,B63,B74,B86,B95,B109,B119,B128,B139,B153,B160,B168,B174,B181,B188,B195,B204,B210,B218,B224,B230,B236,B253)</f>
        <v>835</v>
      </c>
    </row>
    <row r="8" ht="19.5" customHeight="1" spans="1:2">
      <c r="A8" s="179" t="s">
        <v>1643</v>
      </c>
      <c r="B8" s="180">
        <f>SUM(B9:B19)</f>
        <v>17</v>
      </c>
    </row>
    <row r="9" ht="19.5" hidden="1" customHeight="1" spans="1:2">
      <c r="A9" s="179" t="s">
        <v>165</v>
      </c>
      <c r="B9" s="180"/>
    </row>
    <row r="10" ht="19.5" customHeight="1" spans="1:2">
      <c r="A10" s="179" t="s">
        <v>166</v>
      </c>
      <c r="B10" s="180">
        <v>5</v>
      </c>
    </row>
    <row r="11" ht="19.5" hidden="1" customHeight="1" spans="1:2">
      <c r="A11" s="179" t="s">
        <v>167</v>
      </c>
      <c r="B11" s="180"/>
    </row>
    <row r="12" ht="19.5" customHeight="1" spans="1:2">
      <c r="A12" s="179" t="s">
        <v>168</v>
      </c>
      <c r="B12" s="180">
        <v>12</v>
      </c>
    </row>
    <row r="13" ht="19.5" hidden="1" customHeight="1" spans="1:2">
      <c r="A13" s="179" t="s">
        <v>169</v>
      </c>
      <c r="B13" s="180"/>
    </row>
    <row r="14" ht="19.5" hidden="1" customHeight="1" spans="1:2">
      <c r="A14" s="179" t="s">
        <v>170</v>
      </c>
      <c r="B14" s="180"/>
    </row>
    <row r="15" ht="19.5" hidden="1" customHeight="1" spans="1:2">
      <c r="A15" s="179" t="s">
        <v>1644</v>
      </c>
      <c r="B15" s="180"/>
    </row>
    <row r="16" ht="19.5" hidden="1" customHeight="1" spans="1:2">
      <c r="A16" s="179" t="s">
        <v>171</v>
      </c>
      <c r="B16" s="180"/>
    </row>
    <row r="17" ht="19.5" hidden="1" customHeight="1" spans="1:2">
      <c r="A17" s="179" t="s">
        <v>172</v>
      </c>
      <c r="B17" s="180"/>
    </row>
    <row r="18" ht="19.5" hidden="1" customHeight="1" spans="1:2">
      <c r="A18" s="179" t="s">
        <v>173</v>
      </c>
      <c r="B18" s="180"/>
    </row>
    <row r="19" ht="19.5" hidden="1" customHeight="1" spans="1:2">
      <c r="A19" s="179" t="s">
        <v>1645</v>
      </c>
      <c r="B19" s="180"/>
    </row>
    <row r="20" ht="19.5" customHeight="1" spans="1:2">
      <c r="A20" s="179" t="s">
        <v>174</v>
      </c>
      <c r="B20" s="180">
        <f>SUM(B21:B28)</f>
        <v>10</v>
      </c>
    </row>
    <row r="21" ht="19.5" hidden="1" customHeight="1" spans="1:2">
      <c r="A21" s="179" t="s">
        <v>165</v>
      </c>
      <c r="B21" s="180"/>
    </row>
    <row r="22" ht="19.5" customHeight="1" spans="1:2">
      <c r="A22" s="179" t="s">
        <v>166</v>
      </c>
      <c r="B22" s="180">
        <v>10</v>
      </c>
    </row>
    <row r="23" ht="19.5" hidden="1" customHeight="1" spans="1:2">
      <c r="A23" s="179" t="s">
        <v>167</v>
      </c>
      <c r="B23" s="180"/>
    </row>
    <row r="24" ht="19.5" hidden="1" customHeight="1" spans="1:2">
      <c r="A24" s="179" t="s">
        <v>175</v>
      </c>
      <c r="B24" s="180"/>
    </row>
    <row r="25" ht="19.5" hidden="1" customHeight="1" spans="1:2">
      <c r="A25" s="179" t="s">
        <v>176</v>
      </c>
      <c r="B25" s="180"/>
    </row>
    <row r="26" ht="19.5" hidden="1" customHeight="1" spans="1:2">
      <c r="A26" s="179" t="s">
        <v>177</v>
      </c>
      <c r="B26" s="180"/>
    </row>
    <row r="27" ht="19.5" hidden="1" customHeight="1" spans="1:2">
      <c r="A27" s="179" t="s">
        <v>173</v>
      </c>
      <c r="B27" s="180"/>
    </row>
    <row r="28" ht="19.5" hidden="1" customHeight="1" spans="1:2">
      <c r="A28" s="181" t="s">
        <v>178</v>
      </c>
      <c r="B28" s="180"/>
    </row>
    <row r="29" ht="19.5" customHeight="1" spans="1:2">
      <c r="A29" s="181" t="s">
        <v>179</v>
      </c>
      <c r="B29" s="180">
        <f>SUM(B30:B39)</f>
        <v>758</v>
      </c>
    </row>
    <row r="30" ht="19.5" customHeight="1" spans="1:2">
      <c r="A30" s="181" t="s">
        <v>165</v>
      </c>
      <c r="B30" s="180">
        <v>594</v>
      </c>
    </row>
    <row r="31" ht="19.5" customHeight="1" spans="1:2">
      <c r="A31" s="181" t="s">
        <v>166</v>
      </c>
      <c r="B31" s="180">
        <v>164</v>
      </c>
    </row>
    <row r="32" ht="19.5" hidden="1" customHeight="1" spans="1:2">
      <c r="A32" s="181" t="s">
        <v>167</v>
      </c>
      <c r="B32" s="180"/>
    </row>
    <row r="33" ht="19.5" hidden="1" customHeight="1" spans="1:2">
      <c r="A33" s="181" t="s">
        <v>180</v>
      </c>
      <c r="B33" s="180"/>
    </row>
    <row r="34" s="171" customFormat="1" ht="19.5" hidden="1" customHeight="1" spans="1:2">
      <c r="A34" s="181" t="s">
        <v>181</v>
      </c>
      <c r="B34" s="180"/>
    </row>
    <row r="35" ht="19.5" hidden="1" customHeight="1" spans="1:2">
      <c r="A35" s="181" t="s">
        <v>182</v>
      </c>
      <c r="B35" s="180"/>
    </row>
    <row r="36" ht="19.5" hidden="1" customHeight="1" spans="1:2">
      <c r="A36" s="181" t="s">
        <v>184</v>
      </c>
      <c r="B36" s="180"/>
    </row>
    <row r="37" ht="19.5" hidden="1" customHeight="1" spans="1:2">
      <c r="A37" s="181" t="s">
        <v>185</v>
      </c>
      <c r="B37" s="180"/>
    </row>
    <row r="38" ht="19.5" hidden="1" customHeight="1" spans="1:2">
      <c r="A38" s="181" t="s">
        <v>173</v>
      </c>
      <c r="B38" s="180"/>
    </row>
    <row r="39" ht="19.5" hidden="1" customHeight="1" spans="1:2">
      <c r="A39" s="181" t="s">
        <v>1646</v>
      </c>
      <c r="B39" s="180"/>
    </row>
    <row r="40" ht="19.5" hidden="1" customHeight="1" spans="1:2">
      <c r="A40" s="181" t="s">
        <v>187</v>
      </c>
      <c r="B40" s="180">
        <f>SUM(B41:B51)</f>
        <v>0</v>
      </c>
    </row>
    <row r="41" ht="19.5" hidden="1" customHeight="1" spans="1:2">
      <c r="A41" s="181" t="s">
        <v>165</v>
      </c>
      <c r="B41" s="180"/>
    </row>
    <row r="42" ht="19.5" hidden="1" customHeight="1" spans="1:2">
      <c r="A42" s="181" t="s">
        <v>166</v>
      </c>
      <c r="B42" s="180"/>
    </row>
    <row r="43" ht="19.5" hidden="1" customHeight="1" spans="1:2">
      <c r="A43" s="181" t="s">
        <v>167</v>
      </c>
      <c r="B43" s="180"/>
    </row>
    <row r="44" ht="19.5" hidden="1" customHeight="1" spans="1:2">
      <c r="A44" s="181" t="s">
        <v>188</v>
      </c>
      <c r="B44" s="180"/>
    </row>
    <row r="45" ht="19.5" hidden="1" customHeight="1" spans="1:2">
      <c r="A45" s="181" t="s">
        <v>189</v>
      </c>
      <c r="B45" s="180"/>
    </row>
    <row r="46" ht="19.5" hidden="1" customHeight="1" spans="1:2">
      <c r="A46" s="181" t="s">
        <v>190</v>
      </c>
      <c r="B46" s="180"/>
    </row>
    <row r="47" ht="19.5" hidden="1" customHeight="1" spans="1:2">
      <c r="A47" s="181" t="s">
        <v>191</v>
      </c>
      <c r="B47" s="180"/>
    </row>
    <row r="48" ht="19.5" hidden="1" customHeight="1" spans="1:2">
      <c r="A48" s="181" t="s">
        <v>192</v>
      </c>
      <c r="B48" s="180"/>
    </row>
    <row r="49" ht="19.5" hidden="1" customHeight="1" spans="1:2">
      <c r="A49" s="181" t="s">
        <v>1647</v>
      </c>
      <c r="B49" s="180"/>
    </row>
    <row r="50" ht="19.5" hidden="1" customHeight="1" spans="1:2">
      <c r="A50" s="181" t="s">
        <v>173</v>
      </c>
      <c r="B50" s="180"/>
    </row>
    <row r="51" ht="19.5" hidden="1" customHeight="1" spans="1:2">
      <c r="A51" s="181" t="s">
        <v>194</v>
      </c>
      <c r="B51" s="180"/>
    </row>
    <row r="52" ht="19.5" customHeight="1" spans="1:2">
      <c r="A52" s="181" t="s">
        <v>195</v>
      </c>
      <c r="B52" s="180">
        <f>SUM(B53:B62)</f>
        <v>15</v>
      </c>
    </row>
    <row r="53" ht="19.5" hidden="1" customHeight="1" spans="1:2">
      <c r="A53" s="181" t="s">
        <v>165</v>
      </c>
      <c r="B53" s="180"/>
    </row>
    <row r="54" ht="19.5" hidden="1" customHeight="1" spans="1:2">
      <c r="A54" s="181" t="s">
        <v>166</v>
      </c>
      <c r="B54" s="180"/>
    </row>
    <row r="55" ht="19.5" hidden="1" customHeight="1" spans="1:2">
      <c r="A55" s="181" t="s">
        <v>167</v>
      </c>
      <c r="B55" s="180"/>
    </row>
    <row r="56" ht="19.5" hidden="1" customHeight="1" spans="1:2">
      <c r="A56" s="181" t="s">
        <v>196</v>
      </c>
      <c r="B56" s="180"/>
    </row>
    <row r="57" ht="19.5" hidden="1" customHeight="1" spans="1:2">
      <c r="A57" s="181" t="s">
        <v>197</v>
      </c>
      <c r="B57" s="180"/>
    </row>
    <row r="58" ht="19.5" hidden="1" customHeight="1" spans="1:2">
      <c r="A58" s="181" t="s">
        <v>198</v>
      </c>
      <c r="B58" s="180"/>
    </row>
    <row r="59" ht="19.5" customHeight="1" spans="1:2">
      <c r="A59" s="181" t="s">
        <v>199</v>
      </c>
      <c r="B59" s="180">
        <v>15</v>
      </c>
    </row>
    <row r="60" ht="19.5" hidden="1" customHeight="1" spans="1:2">
      <c r="A60" s="181" t="s">
        <v>200</v>
      </c>
      <c r="B60" s="180"/>
    </row>
    <row r="61" ht="19.5" hidden="1" customHeight="1" spans="1:2">
      <c r="A61" s="181" t="s">
        <v>173</v>
      </c>
      <c r="B61" s="180"/>
    </row>
    <row r="62" ht="19.5" hidden="1" customHeight="1" spans="1:2">
      <c r="A62" s="181" t="s">
        <v>201</v>
      </c>
      <c r="B62" s="180"/>
    </row>
    <row r="63" ht="19.5" hidden="1" customHeight="1" spans="1:2">
      <c r="A63" s="181" t="s">
        <v>202</v>
      </c>
      <c r="B63" s="180">
        <f>SUM(B64:B73)</f>
        <v>0</v>
      </c>
    </row>
    <row r="64" ht="19.5" hidden="1" customHeight="1" spans="1:2">
      <c r="A64" s="181" t="s">
        <v>165</v>
      </c>
      <c r="B64" s="180"/>
    </row>
    <row r="65" ht="19.5" hidden="1" customHeight="1" spans="1:2">
      <c r="A65" s="181" t="s">
        <v>166</v>
      </c>
      <c r="B65" s="180"/>
    </row>
    <row r="66" ht="19.5" hidden="1" customHeight="1" spans="1:2">
      <c r="A66" s="181" t="s">
        <v>167</v>
      </c>
      <c r="B66" s="180"/>
    </row>
    <row r="67" ht="19.5" hidden="1" customHeight="1" spans="1:2">
      <c r="A67" s="181" t="s">
        <v>203</v>
      </c>
      <c r="B67" s="180"/>
    </row>
    <row r="68" ht="19.5" hidden="1" customHeight="1" spans="1:2">
      <c r="A68" s="181" t="s">
        <v>204</v>
      </c>
      <c r="B68" s="180"/>
    </row>
    <row r="69" ht="19.5" hidden="1" customHeight="1" spans="1:2">
      <c r="A69" s="181" t="s">
        <v>205</v>
      </c>
      <c r="B69" s="180"/>
    </row>
    <row r="70" ht="19.5" hidden="1" customHeight="1" spans="1:2">
      <c r="A70" s="181" t="s">
        <v>206</v>
      </c>
      <c r="B70" s="180"/>
    </row>
    <row r="71" ht="19.5" hidden="1" customHeight="1" spans="1:2">
      <c r="A71" s="181" t="s">
        <v>207</v>
      </c>
      <c r="B71" s="180"/>
    </row>
    <row r="72" ht="19.5" hidden="1" customHeight="1" spans="1:2">
      <c r="A72" s="181" t="s">
        <v>173</v>
      </c>
      <c r="B72" s="180"/>
    </row>
    <row r="73" ht="19.5" hidden="1" customHeight="1" spans="1:2">
      <c r="A73" s="181" t="s">
        <v>208</v>
      </c>
      <c r="B73" s="180"/>
    </row>
    <row r="74" ht="19.5" hidden="1" customHeight="1" spans="1:2">
      <c r="A74" s="181" t="s">
        <v>209</v>
      </c>
      <c r="B74" s="180">
        <f>SUM(B75:B85)</f>
        <v>0</v>
      </c>
    </row>
    <row r="75" ht="19.5" hidden="1" customHeight="1" spans="1:2">
      <c r="A75" s="181" t="s">
        <v>165</v>
      </c>
      <c r="B75" s="180"/>
    </row>
    <row r="76" ht="19.5" hidden="1" customHeight="1" spans="1:2">
      <c r="A76" s="181" t="s">
        <v>166</v>
      </c>
      <c r="B76" s="180"/>
    </row>
    <row r="77" ht="19.5" hidden="1" customHeight="1" spans="1:2">
      <c r="A77" s="181" t="s">
        <v>167</v>
      </c>
      <c r="B77" s="180"/>
    </row>
    <row r="78" ht="19.5" hidden="1" customHeight="1" spans="1:2">
      <c r="A78" s="181" t="s">
        <v>210</v>
      </c>
      <c r="B78" s="180"/>
    </row>
    <row r="79" ht="19.5" hidden="1" customHeight="1" spans="1:2">
      <c r="A79" s="181" t="s">
        <v>211</v>
      </c>
      <c r="B79" s="180"/>
    </row>
    <row r="80" ht="19.5" hidden="1" customHeight="1" spans="1:2">
      <c r="A80" s="181" t="s">
        <v>212</v>
      </c>
      <c r="B80" s="180"/>
    </row>
    <row r="81" ht="19.5" hidden="1" customHeight="1" spans="1:2">
      <c r="A81" s="181" t="s">
        <v>213</v>
      </c>
      <c r="B81" s="180"/>
    </row>
    <row r="82" ht="19.5" hidden="1" customHeight="1" spans="1:2">
      <c r="A82" s="181" t="s">
        <v>214</v>
      </c>
      <c r="B82" s="180"/>
    </row>
    <row r="83" ht="19.5" hidden="1" customHeight="1" spans="1:2">
      <c r="A83" s="181" t="s">
        <v>206</v>
      </c>
      <c r="B83" s="180"/>
    </row>
    <row r="84" ht="19.5" hidden="1" customHeight="1" spans="1:2">
      <c r="A84" s="181" t="s">
        <v>173</v>
      </c>
      <c r="B84" s="180"/>
    </row>
    <row r="85" ht="19.5" hidden="1" customHeight="1" spans="1:2">
      <c r="A85" s="181" t="s">
        <v>215</v>
      </c>
      <c r="B85" s="180"/>
    </row>
    <row r="86" ht="19.5" hidden="1" customHeight="1" spans="1:2">
      <c r="A86" s="181" t="s">
        <v>216</v>
      </c>
      <c r="B86" s="180">
        <f>SUM(B87:B94)</f>
        <v>0</v>
      </c>
    </row>
    <row r="87" ht="19.5" hidden="1" customHeight="1" spans="1:2">
      <c r="A87" s="181" t="s">
        <v>165</v>
      </c>
      <c r="B87" s="180"/>
    </row>
    <row r="88" ht="19.5" hidden="1" customHeight="1" spans="1:2">
      <c r="A88" s="181" t="s">
        <v>166</v>
      </c>
      <c r="B88" s="180"/>
    </row>
    <row r="89" ht="19.5" hidden="1" customHeight="1" spans="1:2">
      <c r="A89" s="181" t="s">
        <v>167</v>
      </c>
      <c r="B89" s="180"/>
    </row>
    <row r="90" ht="19.5" hidden="1" customHeight="1" spans="1:2">
      <c r="A90" s="181" t="s">
        <v>217</v>
      </c>
      <c r="B90" s="180"/>
    </row>
    <row r="91" ht="19.5" hidden="1" customHeight="1" spans="1:2">
      <c r="A91" s="181" t="s">
        <v>218</v>
      </c>
      <c r="B91" s="180"/>
    </row>
    <row r="92" ht="19.5" hidden="1" customHeight="1" spans="1:2">
      <c r="A92" s="181" t="s">
        <v>206</v>
      </c>
      <c r="B92" s="180"/>
    </row>
    <row r="93" ht="19.5" hidden="1" customHeight="1" spans="1:2">
      <c r="A93" s="181" t="s">
        <v>173</v>
      </c>
      <c r="B93" s="180"/>
    </row>
    <row r="94" ht="19.5" hidden="1" customHeight="1" spans="1:2">
      <c r="A94" s="181" t="s">
        <v>219</v>
      </c>
      <c r="B94" s="180"/>
    </row>
    <row r="95" ht="19.5" hidden="1" customHeight="1" spans="1:2">
      <c r="A95" s="181" t="s">
        <v>220</v>
      </c>
      <c r="B95" s="180">
        <f>SUM(B96:B108)</f>
        <v>0</v>
      </c>
    </row>
    <row r="96" ht="19.5" hidden="1" customHeight="1" spans="1:2">
      <c r="A96" s="181" t="s">
        <v>165</v>
      </c>
      <c r="B96" s="180"/>
    </row>
    <row r="97" ht="19.5" hidden="1" customHeight="1" spans="1:2">
      <c r="A97" s="181" t="s">
        <v>166</v>
      </c>
      <c r="B97" s="180"/>
    </row>
    <row r="98" ht="19.5" hidden="1" customHeight="1" spans="1:2">
      <c r="A98" s="181" t="s">
        <v>167</v>
      </c>
      <c r="B98" s="180"/>
    </row>
    <row r="99" ht="19.5" hidden="1" customHeight="1" spans="1:2">
      <c r="A99" s="181" t="s">
        <v>221</v>
      </c>
      <c r="B99" s="180"/>
    </row>
    <row r="100" ht="19.5" hidden="1" customHeight="1" spans="1:2">
      <c r="A100" s="181" t="s">
        <v>222</v>
      </c>
      <c r="B100" s="180"/>
    </row>
    <row r="101" ht="19.5" hidden="1" customHeight="1" spans="1:2">
      <c r="A101" s="181" t="s">
        <v>1648</v>
      </c>
      <c r="B101" s="180"/>
    </row>
    <row r="102" ht="19.5" hidden="1" customHeight="1" spans="1:2">
      <c r="A102" s="181" t="s">
        <v>206</v>
      </c>
      <c r="B102" s="180"/>
    </row>
    <row r="103" ht="19.5" hidden="1" customHeight="1" spans="1:2">
      <c r="A103" s="181" t="s">
        <v>1649</v>
      </c>
      <c r="B103" s="180"/>
    </row>
    <row r="104" ht="19.5" hidden="1" customHeight="1" spans="1:2">
      <c r="A104" s="181" t="s">
        <v>1650</v>
      </c>
      <c r="B104" s="180"/>
    </row>
    <row r="105" ht="19.5" hidden="1" customHeight="1" spans="1:2">
      <c r="A105" s="181" t="s">
        <v>1651</v>
      </c>
      <c r="B105" s="180"/>
    </row>
    <row r="106" ht="19.5" hidden="1" customHeight="1" spans="1:2">
      <c r="A106" s="181" t="s">
        <v>1652</v>
      </c>
      <c r="B106" s="180"/>
    </row>
    <row r="107" ht="19.5" hidden="1" customHeight="1" spans="1:2">
      <c r="A107" s="181" t="s">
        <v>173</v>
      </c>
      <c r="B107" s="180"/>
    </row>
    <row r="108" ht="19.5" hidden="1" customHeight="1" spans="1:2">
      <c r="A108" s="181" t="s">
        <v>224</v>
      </c>
      <c r="B108" s="180"/>
    </row>
    <row r="109" ht="19.5" hidden="1" customHeight="1" spans="1:2">
      <c r="A109" s="181" t="s">
        <v>225</v>
      </c>
      <c r="B109" s="180">
        <f>SUM(B110:B118)</f>
        <v>0</v>
      </c>
    </row>
    <row r="110" ht="19.5" hidden="1" customHeight="1" spans="1:2">
      <c r="A110" s="181" t="s">
        <v>165</v>
      </c>
      <c r="B110" s="180"/>
    </row>
    <row r="111" ht="19.5" hidden="1" customHeight="1" spans="1:2">
      <c r="A111" s="181" t="s">
        <v>166</v>
      </c>
      <c r="B111" s="180"/>
    </row>
    <row r="112" ht="19.5" hidden="1" customHeight="1" spans="1:2">
      <c r="A112" s="181" t="s">
        <v>167</v>
      </c>
      <c r="B112" s="180"/>
    </row>
    <row r="113" ht="19.5" hidden="1" customHeight="1" spans="1:2">
      <c r="A113" s="181" t="s">
        <v>226</v>
      </c>
      <c r="B113" s="180"/>
    </row>
    <row r="114" ht="19.5" hidden="1" customHeight="1" spans="1:2">
      <c r="A114" s="181" t="s">
        <v>227</v>
      </c>
      <c r="B114" s="180"/>
    </row>
    <row r="115" ht="19.5" hidden="1" customHeight="1" spans="1:2">
      <c r="A115" s="181" t="s">
        <v>229</v>
      </c>
      <c r="B115" s="180"/>
    </row>
    <row r="116" ht="19.5" hidden="1" customHeight="1" spans="1:2">
      <c r="A116" s="181" t="s">
        <v>230</v>
      </c>
      <c r="B116" s="180"/>
    </row>
    <row r="117" ht="19.5" hidden="1" customHeight="1" spans="1:2">
      <c r="A117" s="181" t="s">
        <v>173</v>
      </c>
      <c r="B117" s="180"/>
    </row>
    <row r="118" ht="19.5" hidden="1" customHeight="1" spans="1:2">
      <c r="A118" s="181" t="s">
        <v>235</v>
      </c>
      <c r="B118" s="180"/>
    </row>
    <row r="119" ht="19.5" customHeight="1" spans="1:2">
      <c r="A119" s="181" t="s">
        <v>236</v>
      </c>
      <c r="B119" s="180">
        <f>SUM(B120:B127)</f>
        <v>10</v>
      </c>
    </row>
    <row r="120" ht="19.5" hidden="1" customHeight="1" spans="1:2">
      <c r="A120" s="181" t="s">
        <v>165</v>
      </c>
      <c r="B120" s="180"/>
    </row>
    <row r="121" ht="19.5" customHeight="1" spans="1:2">
      <c r="A121" s="181" t="s">
        <v>166</v>
      </c>
      <c r="B121" s="180">
        <v>10</v>
      </c>
    </row>
    <row r="122" ht="19.5" hidden="1" customHeight="1" spans="1:2">
      <c r="A122" s="181" t="s">
        <v>167</v>
      </c>
      <c r="B122" s="180"/>
    </row>
    <row r="123" ht="19.5" hidden="1" customHeight="1" spans="1:2">
      <c r="A123" s="181" t="s">
        <v>237</v>
      </c>
      <c r="B123" s="180"/>
    </row>
    <row r="124" ht="19.5" hidden="1" customHeight="1" spans="1:2">
      <c r="A124" s="181" t="s">
        <v>238</v>
      </c>
      <c r="B124" s="180"/>
    </row>
    <row r="125" ht="19.5" hidden="1" customHeight="1" spans="1:2">
      <c r="A125" s="181" t="s">
        <v>239</v>
      </c>
      <c r="B125" s="180"/>
    </row>
    <row r="126" ht="19.5" hidden="1" customHeight="1" spans="1:2">
      <c r="A126" s="181" t="s">
        <v>173</v>
      </c>
      <c r="B126" s="180"/>
    </row>
    <row r="127" ht="19.5" hidden="1" customHeight="1" spans="1:2">
      <c r="A127" s="181" t="s">
        <v>240</v>
      </c>
      <c r="B127" s="180"/>
    </row>
    <row r="128" ht="19.5" hidden="1" customHeight="1" spans="1:2">
      <c r="A128" s="181" t="s">
        <v>241</v>
      </c>
      <c r="B128" s="180">
        <f>SUM(B129:B138)</f>
        <v>0</v>
      </c>
    </row>
    <row r="129" ht="19.5" hidden="1" customHeight="1" spans="1:2">
      <c r="A129" s="181" t="s">
        <v>165</v>
      </c>
      <c r="B129" s="180"/>
    </row>
    <row r="130" ht="19.5" hidden="1" customHeight="1" spans="1:2">
      <c r="A130" s="181" t="s">
        <v>166</v>
      </c>
      <c r="B130" s="180"/>
    </row>
    <row r="131" ht="19.5" hidden="1" customHeight="1" spans="1:2">
      <c r="A131" s="181" t="s">
        <v>167</v>
      </c>
      <c r="B131" s="180"/>
    </row>
    <row r="132" ht="19.5" hidden="1" customHeight="1" spans="1:2">
      <c r="A132" s="181" t="s">
        <v>242</v>
      </c>
      <c r="B132" s="180"/>
    </row>
    <row r="133" ht="19.5" hidden="1" customHeight="1" spans="1:2">
      <c r="A133" s="181" t="s">
        <v>243</v>
      </c>
      <c r="B133" s="180"/>
    </row>
    <row r="134" ht="19.5" hidden="1" customHeight="1" spans="1:2">
      <c r="A134" s="181" t="s">
        <v>244</v>
      </c>
      <c r="B134" s="180"/>
    </row>
    <row r="135" ht="19.5" hidden="1" customHeight="1" spans="1:2">
      <c r="A135" s="181" t="s">
        <v>245</v>
      </c>
      <c r="B135" s="180"/>
    </row>
    <row r="136" ht="19.5" hidden="1" customHeight="1" spans="1:2">
      <c r="A136" s="181" t="s">
        <v>246</v>
      </c>
      <c r="B136" s="180"/>
    </row>
    <row r="137" ht="19.5" hidden="1" customHeight="1" spans="1:2">
      <c r="A137" s="181" t="s">
        <v>173</v>
      </c>
      <c r="B137" s="180"/>
    </row>
    <row r="138" ht="19.5" hidden="1" customHeight="1" spans="1:2">
      <c r="A138" s="181" t="s">
        <v>247</v>
      </c>
      <c r="B138" s="180"/>
    </row>
    <row r="139" ht="19.5" hidden="1" customHeight="1" spans="1:2">
      <c r="A139" s="181" t="s">
        <v>248</v>
      </c>
      <c r="B139" s="180">
        <f>SUM(B140:B152)</f>
        <v>0</v>
      </c>
    </row>
    <row r="140" ht="19.5" hidden="1" customHeight="1" spans="1:2">
      <c r="A140" s="181" t="s">
        <v>165</v>
      </c>
      <c r="B140" s="180"/>
    </row>
    <row r="141" ht="19.5" hidden="1" customHeight="1" spans="1:2">
      <c r="A141" s="181" t="s">
        <v>166</v>
      </c>
      <c r="B141" s="180"/>
    </row>
    <row r="142" ht="19.5" hidden="1" customHeight="1" spans="1:2">
      <c r="A142" s="181" t="s">
        <v>167</v>
      </c>
      <c r="B142" s="180"/>
    </row>
    <row r="143" ht="19.5" hidden="1" customHeight="1" spans="1:2">
      <c r="A143" s="181" t="s">
        <v>249</v>
      </c>
      <c r="B143" s="180"/>
    </row>
    <row r="144" ht="19.5" hidden="1" customHeight="1" spans="1:2">
      <c r="A144" s="181" t="s">
        <v>250</v>
      </c>
      <c r="B144" s="180"/>
    </row>
    <row r="145" ht="19.5" hidden="1" customHeight="1" spans="1:2">
      <c r="A145" s="181" t="s">
        <v>251</v>
      </c>
      <c r="B145" s="180"/>
    </row>
    <row r="146" ht="19.5" hidden="1" customHeight="1" spans="1:2">
      <c r="A146" s="181" t="s">
        <v>252</v>
      </c>
      <c r="B146" s="180"/>
    </row>
    <row r="147" ht="19.5" hidden="1" customHeight="1" spans="1:2">
      <c r="A147" s="181" t="s">
        <v>253</v>
      </c>
      <c r="B147" s="180"/>
    </row>
    <row r="148" ht="19.5" hidden="1" customHeight="1" spans="1:2">
      <c r="A148" s="181" t="s">
        <v>254</v>
      </c>
      <c r="B148" s="180"/>
    </row>
    <row r="149" ht="19.5" hidden="1" customHeight="1" spans="1:2">
      <c r="A149" s="181" t="s">
        <v>1653</v>
      </c>
      <c r="B149" s="180"/>
    </row>
    <row r="150" ht="19.5" hidden="1" customHeight="1" spans="1:2">
      <c r="A150" s="181" t="s">
        <v>1654</v>
      </c>
      <c r="B150" s="180"/>
    </row>
    <row r="151" ht="19.5" hidden="1" customHeight="1" spans="1:2">
      <c r="A151" s="181" t="s">
        <v>173</v>
      </c>
      <c r="B151" s="180"/>
    </row>
    <row r="152" ht="19.5" hidden="1" customHeight="1" spans="1:2">
      <c r="A152" s="181" t="s">
        <v>255</v>
      </c>
      <c r="B152" s="180"/>
    </row>
    <row r="153" ht="19.5" hidden="1" customHeight="1" spans="1:2">
      <c r="A153" s="181" t="s">
        <v>269</v>
      </c>
      <c r="B153" s="180">
        <f>SUM(B154:B159)</f>
        <v>0</v>
      </c>
    </row>
    <row r="154" ht="19.5" hidden="1" customHeight="1" spans="1:2">
      <c r="A154" s="181" t="s">
        <v>165</v>
      </c>
      <c r="B154" s="180"/>
    </row>
    <row r="155" ht="19.5" hidden="1" customHeight="1" spans="1:2">
      <c r="A155" s="181" t="s">
        <v>166</v>
      </c>
      <c r="B155" s="180"/>
    </row>
    <row r="156" ht="19.5" hidden="1" customHeight="1" spans="1:2">
      <c r="A156" s="181" t="s">
        <v>167</v>
      </c>
      <c r="B156" s="180"/>
    </row>
    <row r="157" ht="19.5" hidden="1" customHeight="1" spans="1:2">
      <c r="A157" s="181" t="s">
        <v>270</v>
      </c>
      <c r="B157" s="180"/>
    </row>
    <row r="158" ht="19.5" hidden="1" customHeight="1" spans="1:2">
      <c r="A158" s="181" t="s">
        <v>173</v>
      </c>
      <c r="B158" s="180"/>
    </row>
    <row r="159" ht="19.5" hidden="1" customHeight="1" spans="1:2">
      <c r="A159" s="181" t="s">
        <v>271</v>
      </c>
      <c r="B159" s="180"/>
    </row>
    <row r="160" ht="19.5" hidden="1" customHeight="1" spans="1:2">
      <c r="A160" s="181" t="s">
        <v>1655</v>
      </c>
      <c r="B160" s="180">
        <f>SUM(B161:B167)</f>
        <v>0</v>
      </c>
    </row>
    <row r="161" ht="19.5" hidden="1" customHeight="1" spans="1:2">
      <c r="A161" s="181" t="s">
        <v>165</v>
      </c>
      <c r="B161" s="180"/>
    </row>
    <row r="162" ht="19.5" hidden="1" customHeight="1" spans="1:2">
      <c r="A162" s="181" t="s">
        <v>166</v>
      </c>
      <c r="B162" s="180"/>
    </row>
    <row r="163" ht="19.5" hidden="1" customHeight="1" spans="1:2">
      <c r="A163" s="181" t="s">
        <v>167</v>
      </c>
      <c r="B163" s="180"/>
    </row>
    <row r="164" ht="19.5" hidden="1" customHeight="1" spans="1:2">
      <c r="A164" s="181" t="s">
        <v>276</v>
      </c>
      <c r="B164" s="180"/>
    </row>
    <row r="165" ht="19.5" hidden="1" customHeight="1" spans="1:2">
      <c r="A165" s="181" t="s">
        <v>277</v>
      </c>
      <c r="B165" s="180"/>
    </row>
    <row r="166" ht="19.5" hidden="1" customHeight="1" spans="1:2">
      <c r="A166" s="181" t="s">
        <v>173</v>
      </c>
      <c r="B166" s="180"/>
    </row>
    <row r="167" ht="19.5" hidden="1" customHeight="1" spans="1:2">
      <c r="A167" s="181" t="s">
        <v>1656</v>
      </c>
      <c r="B167" s="180"/>
    </row>
    <row r="168" ht="19.5" hidden="1" customHeight="1" spans="1:2">
      <c r="A168" s="181" t="s">
        <v>280</v>
      </c>
      <c r="B168" s="180">
        <f>SUM(B169:B173)</f>
        <v>0</v>
      </c>
    </row>
    <row r="169" ht="19.5" hidden="1" customHeight="1" spans="1:2">
      <c r="A169" s="181" t="s">
        <v>165</v>
      </c>
      <c r="B169" s="180"/>
    </row>
    <row r="170" ht="19.5" hidden="1" customHeight="1" spans="1:2">
      <c r="A170" s="181" t="s">
        <v>166</v>
      </c>
      <c r="B170" s="180"/>
    </row>
    <row r="171" ht="19.5" hidden="1" customHeight="1" spans="1:2">
      <c r="A171" s="181" t="s">
        <v>167</v>
      </c>
      <c r="B171" s="180"/>
    </row>
    <row r="172" ht="19.5" hidden="1" customHeight="1" spans="1:2">
      <c r="A172" s="181" t="s">
        <v>281</v>
      </c>
      <c r="B172" s="180"/>
    </row>
    <row r="173" ht="19.5" hidden="1" customHeight="1" spans="1:2">
      <c r="A173" s="181" t="s">
        <v>282</v>
      </c>
      <c r="B173" s="180"/>
    </row>
    <row r="174" ht="19.5" hidden="1" customHeight="1" spans="1:2">
      <c r="A174" s="181" t="s">
        <v>283</v>
      </c>
      <c r="B174" s="180">
        <f>SUM(B175:B180)</f>
        <v>0</v>
      </c>
    </row>
    <row r="175" ht="19.5" hidden="1" customHeight="1" spans="1:2">
      <c r="A175" s="181" t="s">
        <v>165</v>
      </c>
      <c r="B175" s="180"/>
    </row>
    <row r="176" ht="19.5" hidden="1" customHeight="1" spans="1:2">
      <c r="A176" s="181" t="s">
        <v>166</v>
      </c>
      <c r="B176" s="180"/>
    </row>
    <row r="177" ht="19.5" hidden="1" customHeight="1" spans="1:2">
      <c r="A177" s="181" t="s">
        <v>167</v>
      </c>
      <c r="B177" s="180"/>
    </row>
    <row r="178" ht="19.5" hidden="1" customHeight="1" spans="1:2">
      <c r="A178" s="181" t="s">
        <v>177</v>
      </c>
      <c r="B178" s="180"/>
    </row>
    <row r="179" ht="19.5" hidden="1" customHeight="1" spans="1:2">
      <c r="A179" s="181" t="s">
        <v>173</v>
      </c>
      <c r="B179" s="180"/>
    </row>
    <row r="180" ht="19.5" hidden="1" customHeight="1" spans="1:2">
      <c r="A180" s="181" t="s">
        <v>284</v>
      </c>
      <c r="B180" s="180"/>
    </row>
    <row r="181" ht="19.5" customHeight="1" spans="1:2">
      <c r="A181" s="181" t="s">
        <v>285</v>
      </c>
      <c r="B181" s="180">
        <f>SUM(B182:B187)</f>
        <v>5</v>
      </c>
    </row>
    <row r="182" ht="19.5" hidden="1" customHeight="1" spans="1:2">
      <c r="A182" s="181" t="s">
        <v>165</v>
      </c>
      <c r="B182" s="180"/>
    </row>
    <row r="183" ht="19.5" customHeight="1" spans="1:2">
      <c r="A183" s="181" t="s">
        <v>166</v>
      </c>
      <c r="B183" s="180">
        <v>5</v>
      </c>
    </row>
    <row r="184" ht="19.5" hidden="1" customHeight="1" spans="1:2">
      <c r="A184" s="181" t="s">
        <v>167</v>
      </c>
      <c r="B184" s="180"/>
    </row>
    <row r="185" ht="19.5" hidden="1" customHeight="1" spans="1:2">
      <c r="A185" s="181" t="s">
        <v>1657</v>
      </c>
      <c r="B185" s="180"/>
    </row>
    <row r="186" ht="19.5" hidden="1" customHeight="1" spans="1:2">
      <c r="A186" s="181" t="s">
        <v>173</v>
      </c>
      <c r="B186" s="180"/>
    </row>
    <row r="187" ht="19.5" hidden="1" customHeight="1" spans="1:2">
      <c r="A187" s="181" t="s">
        <v>288</v>
      </c>
      <c r="B187" s="180"/>
    </row>
    <row r="188" ht="19.5" customHeight="1" spans="1:2">
      <c r="A188" s="181" t="s">
        <v>1658</v>
      </c>
      <c r="B188" s="180">
        <f>SUM(B189:B194)</f>
        <v>20</v>
      </c>
    </row>
    <row r="189" ht="19.5" hidden="1" customHeight="1" spans="1:2">
      <c r="A189" s="181" t="s">
        <v>165</v>
      </c>
      <c r="B189" s="180"/>
    </row>
    <row r="190" ht="19.5" customHeight="1" spans="1:2">
      <c r="A190" s="181" t="s">
        <v>166</v>
      </c>
      <c r="B190" s="180">
        <v>20</v>
      </c>
    </row>
    <row r="191" ht="19.5" hidden="1" customHeight="1" spans="1:2">
      <c r="A191" s="181" t="s">
        <v>167</v>
      </c>
      <c r="B191" s="180"/>
    </row>
    <row r="192" ht="19.5" hidden="1" customHeight="1" spans="1:2">
      <c r="A192" s="181" t="s">
        <v>290</v>
      </c>
      <c r="B192" s="180"/>
    </row>
    <row r="193" ht="19.5" hidden="1" customHeight="1" spans="1:2">
      <c r="A193" s="181" t="s">
        <v>173</v>
      </c>
      <c r="B193" s="180"/>
    </row>
    <row r="194" ht="19.5" hidden="1" customHeight="1" spans="1:2">
      <c r="A194" s="181" t="s">
        <v>1659</v>
      </c>
      <c r="B194" s="180"/>
    </row>
    <row r="195" ht="19.5" hidden="1" customHeight="1" spans="1:2">
      <c r="A195" s="181" t="s">
        <v>292</v>
      </c>
      <c r="B195" s="180">
        <f>SUM(B196:B203)</f>
        <v>0</v>
      </c>
    </row>
    <row r="196" ht="19.5" hidden="1" customHeight="1" spans="1:2">
      <c r="A196" s="181" t="s">
        <v>165</v>
      </c>
      <c r="B196" s="180"/>
    </row>
    <row r="197" ht="19.5" hidden="1" customHeight="1" spans="1:2">
      <c r="A197" s="181" t="s">
        <v>166</v>
      </c>
      <c r="B197" s="180"/>
    </row>
    <row r="198" ht="19.5" hidden="1" customHeight="1" spans="1:2">
      <c r="A198" s="181" t="s">
        <v>167</v>
      </c>
      <c r="B198" s="180"/>
    </row>
    <row r="199" ht="19.5" hidden="1" customHeight="1" spans="1:2">
      <c r="A199" s="181" t="s">
        <v>1660</v>
      </c>
      <c r="B199" s="180"/>
    </row>
    <row r="200" ht="19.5" hidden="1" customHeight="1" spans="1:2">
      <c r="A200" s="181" t="s">
        <v>173</v>
      </c>
      <c r="B200" s="180"/>
    </row>
    <row r="201" ht="19.5" hidden="1" customHeight="1" spans="1:2">
      <c r="A201" s="181" t="s">
        <v>293</v>
      </c>
      <c r="B201" s="180"/>
    </row>
    <row r="202" ht="19.5" hidden="1" customHeight="1" spans="1:2">
      <c r="A202" s="181" t="s">
        <v>173</v>
      </c>
      <c r="B202" s="180"/>
    </row>
    <row r="203" ht="19.5" hidden="1" customHeight="1" spans="1:2">
      <c r="A203" s="181" t="s">
        <v>293</v>
      </c>
      <c r="B203" s="180"/>
    </row>
    <row r="204" ht="19.5" hidden="1" customHeight="1" spans="1:2">
      <c r="A204" s="181" t="s">
        <v>294</v>
      </c>
      <c r="B204" s="180">
        <f>SUM(B205:B209)</f>
        <v>0</v>
      </c>
    </row>
    <row r="205" ht="19.5" hidden="1" customHeight="1" spans="1:2">
      <c r="A205" s="181" t="s">
        <v>165</v>
      </c>
      <c r="B205" s="180"/>
    </row>
    <row r="206" ht="19.5" hidden="1" customHeight="1" spans="1:2">
      <c r="A206" s="181" t="s">
        <v>166</v>
      </c>
      <c r="B206" s="180"/>
    </row>
    <row r="207" ht="19.5" hidden="1" customHeight="1" spans="1:2">
      <c r="A207" s="181" t="s">
        <v>167</v>
      </c>
      <c r="B207" s="180"/>
    </row>
    <row r="208" ht="19.5" hidden="1" customHeight="1" spans="1:2">
      <c r="A208" s="181" t="s">
        <v>173</v>
      </c>
      <c r="B208" s="180"/>
    </row>
    <row r="209" ht="19.5" hidden="1" customHeight="1" spans="1:2">
      <c r="A209" s="181" t="s">
        <v>295</v>
      </c>
      <c r="B209" s="180"/>
    </row>
    <row r="210" ht="19.5" hidden="1" customHeight="1" spans="1:2">
      <c r="A210" s="181" t="s">
        <v>296</v>
      </c>
      <c r="B210" s="180">
        <f>SUM(B211:B217)</f>
        <v>0</v>
      </c>
    </row>
    <row r="211" ht="19.5" hidden="1" customHeight="1" spans="1:2">
      <c r="A211" s="181" t="s">
        <v>165</v>
      </c>
      <c r="B211" s="180"/>
    </row>
    <row r="212" ht="19.5" hidden="1" customHeight="1" spans="1:2">
      <c r="A212" s="181" t="s">
        <v>166</v>
      </c>
      <c r="B212" s="180"/>
    </row>
    <row r="213" ht="19.5" hidden="1" customHeight="1" spans="1:2">
      <c r="A213" s="181" t="s">
        <v>167</v>
      </c>
      <c r="B213" s="180"/>
    </row>
    <row r="214" ht="19.5" hidden="1" customHeight="1" spans="1:2">
      <c r="A214" s="181" t="s">
        <v>1661</v>
      </c>
      <c r="B214" s="180"/>
    </row>
    <row r="215" ht="19.5" hidden="1" customHeight="1" spans="1:2">
      <c r="A215" s="181" t="s">
        <v>278</v>
      </c>
      <c r="B215" s="180"/>
    </row>
    <row r="216" ht="19.5" hidden="1" customHeight="1" spans="1:2">
      <c r="A216" s="181" t="s">
        <v>173</v>
      </c>
      <c r="B216" s="180"/>
    </row>
    <row r="217" ht="19.5" hidden="1" customHeight="1" spans="1:2">
      <c r="A217" s="181" t="s">
        <v>297</v>
      </c>
      <c r="B217" s="180"/>
    </row>
    <row r="218" ht="19.5" hidden="1" customHeight="1" spans="1:2">
      <c r="A218" s="181" t="s">
        <v>298</v>
      </c>
      <c r="B218" s="180">
        <f>SUM(B219:B223)</f>
        <v>0</v>
      </c>
    </row>
    <row r="219" ht="19.5" hidden="1" customHeight="1" spans="1:2">
      <c r="A219" s="181" t="s">
        <v>165</v>
      </c>
      <c r="B219" s="180"/>
    </row>
    <row r="220" ht="19.5" hidden="1" customHeight="1" spans="1:2">
      <c r="A220" s="181" t="s">
        <v>166</v>
      </c>
      <c r="B220" s="180"/>
    </row>
    <row r="221" ht="19.5" hidden="1" customHeight="1" spans="1:2">
      <c r="A221" s="181" t="s">
        <v>167</v>
      </c>
      <c r="B221" s="180"/>
    </row>
    <row r="222" ht="19.5" hidden="1" customHeight="1" spans="1:2">
      <c r="A222" s="181" t="s">
        <v>173</v>
      </c>
      <c r="B222" s="180"/>
    </row>
    <row r="223" ht="19.5" hidden="1" customHeight="1" spans="1:2">
      <c r="A223" s="181" t="s">
        <v>299</v>
      </c>
      <c r="B223" s="180"/>
    </row>
    <row r="224" ht="19.5" hidden="1" customHeight="1" spans="1:2">
      <c r="A224" s="181" t="s">
        <v>300</v>
      </c>
      <c r="B224" s="180">
        <f>SUM(B225:B229)</f>
        <v>0</v>
      </c>
    </row>
    <row r="225" ht="19.5" hidden="1" customHeight="1" spans="1:2">
      <c r="A225" s="181" t="s">
        <v>165</v>
      </c>
      <c r="B225" s="180"/>
    </row>
    <row r="226" ht="19.5" hidden="1" customHeight="1" spans="1:2">
      <c r="A226" s="181" t="s">
        <v>166</v>
      </c>
      <c r="B226" s="180"/>
    </row>
    <row r="227" ht="19.5" hidden="1" customHeight="1" spans="1:2">
      <c r="A227" s="181" t="s">
        <v>167</v>
      </c>
      <c r="B227" s="180"/>
    </row>
    <row r="228" ht="19.5" hidden="1" customHeight="1" spans="1:2">
      <c r="A228" s="181" t="s">
        <v>173</v>
      </c>
      <c r="B228" s="180"/>
    </row>
    <row r="229" ht="19.5" hidden="1" customHeight="1" spans="1:2">
      <c r="A229" s="181" t="s">
        <v>301</v>
      </c>
      <c r="B229" s="180"/>
    </row>
    <row r="230" ht="19.5" hidden="1" customHeight="1" spans="1:2">
      <c r="A230" s="181" t="s">
        <v>1662</v>
      </c>
      <c r="B230" s="180">
        <f>SUM(B231:B235)</f>
        <v>0</v>
      </c>
    </row>
    <row r="231" ht="19.5" hidden="1" customHeight="1" spans="1:2">
      <c r="A231" s="181" t="s">
        <v>165</v>
      </c>
      <c r="B231" s="180"/>
    </row>
    <row r="232" ht="19.5" hidden="1" customHeight="1" spans="1:2">
      <c r="A232" s="181" t="s">
        <v>166</v>
      </c>
      <c r="B232" s="180"/>
    </row>
    <row r="233" ht="19.5" hidden="1" customHeight="1" spans="1:2">
      <c r="A233" s="181" t="s">
        <v>167</v>
      </c>
      <c r="B233" s="180"/>
    </row>
    <row r="234" ht="19.5" hidden="1" customHeight="1" spans="1:2">
      <c r="A234" s="181" t="s">
        <v>173</v>
      </c>
      <c r="B234" s="180"/>
    </row>
    <row r="235" ht="19.5" hidden="1" customHeight="1" spans="1:2">
      <c r="A235" s="181" t="s">
        <v>1663</v>
      </c>
      <c r="B235" s="180"/>
    </row>
    <row r="236" ht="19.5" hidden="1" customHeight="1" spans="1:2">
      <c r="A236" s="181" t="s">
        <v>302</v>
      </c>
      <c r="B236" s="180">
        <f>SUM(B237:B252)</f>
        <v>0</v>
      </c>
    </row>
    <row r="237" ht="19.5" hidden="1" customHeight="1" spans="1:2">
      <c r="A237" s="181" t="s">
        <v>165</v>
      </c>
      <c r="B237" s="180"/>
    </row>
    <row r="238" ht="19.5" hidden="1" customHeight="1" spans="1:2">
      <c r="A238" s="181" t="s">
        <v>166</v>
      </c>
      <c r="B238" s="180"/>
    </row>
    <row r="239" ht="19.5" hidden="1" customHeight="1" spans="1:2">
      <c r="A239" s="181" t="s">
        <v>167</v>
      </c>
      <c r="B239" s="180"/>
    </row>
    <row r="240" ht="19.5" hidden="1" customHeight="1" spans="1:2">
      <c r="A240" s="181" t="s">
        <v>1664</v>
      </c>
      <c r="B240" s="180"/>
    </row>
    <row r="241" ht="19.5" hidden="1" customHeight="1" spans="1:2">
      <c r="A241" s="181" t="s">
        <v>1665</v>
      </c>
      <c r="B241" s="180"/>
    </row>
    <row r="242" ht="19.5" hidden="1" customHeight="1" spans="1:2">
      <c r="A242" s="181" t="s">
        <v>259</v>
      </c>
      <c r="B242" s="180"/>
    </row>
    <row r="243" ht="19.5" hidden="1" customHeight="1" spans="1:2">
      <c r="A243" s="181" t="s">
        <v>1666</v>
      </c>
      <c r="B243" s="180"/>
    </row>
    <row r="244" ht="19.5" hidden="1" customHeight="1" spans="1:2">
      <c r="A244" s="181" t="s">
        <v>206</v>
      </c>
      <c r="B244" s="180"/>
    </row>
    <row r="245" ht="19.5" hidden="1" customHeight="1" spans="1:2">
      <c r="A245" s="181" t="s">
        <v>1667</v>
      </c>
      <c r="B245" s="180"/>
    </row>
    <row r="246" ht="19.5" hidden="1" customHeight="1" spans="1:2">
      <c r="A246" s="181" t="s">
        <v>266</v>
      </c>
      <c r="B246" s="180"/>
    </row>
    <row r="247" ht="19.5" hidden="1" customHeight="1" spans="1:2">
      <c r="A247" s="181" t="s">
        <v>1668</v>
      </c>
      <c r="B247" s="180"/>
    </row>
    <row r="248" ht="19.5" hidden="1" customHeight="1" spans="1:2">
      <c r="A248" s="181" t="s">
        <v>723</v>
      </c>
      <c r="B248" s="180"/>
    </row>
    <row r="249" ht="19.5" hidden="1" customHeight="1" spans="1:2">
      <c r="A249" s="181" t="s">
        <v>725</v>
      </c>
      <c r="B249" s="180"/>
    </row>
    <row r="250" ht="19.5" hidden="1" customHeight="1" spans="1:2">
      <c r="A250" s="181" t="s">
        <v>724</v>
      </c>
      <c r="B250" s="180"/>
    </row>
    <row r="251" ht="19.5" hidden="1" customHeight="1" spans="1:2">
      <c r="A251" s="181" t="s">
        <v>173</v>
      </c>
      <c r="B251" s="180"/>
    </row>
    <row r="252" ht="19.5" hidden="1" customHeight="1" spans="1:2">
      <c r="A252" s="181" t="s">
        <v>303</v>
      </c>
      <c r="B252" s="180"/>
    </row>
    <row r="253" ht="19.5" hidden="1" customHeight="1" spans="1:2">
      <c r="A253" s="181" t="s">
        <v>1669</v>
      </c>
      <c r="B253" s="180">
        <f>SUM(B254:B255)</f>
        <v>0</v>
      </c>
    </row>
    <row r="254" ht="19.5" hidden="1" customHeight="1" spans="1:2">
      <c r="A254" s="181" t="s">
        <v>305</v>
      </c>
      <c r="B254" s="180"/>
    </row>
    <row r="255" ht="19.5" hidden="1" customHeight="1" spans="1:2">
      <c r="A255" s="181" t="s">
        <v>1670</v>
      </c>
      <c r="B255" s="180"/>
    </row>
    <row r="256" ht="19.5" hidden="1" customHeight="1" spans="1:2">
      <c r="A256" s="181" t="s">
        <v>108</v>
      </c>
      <c r="B256" s="180">
        <f>SUM(B257:B258)</f>
        <v>0</v>
      </c>
    </row>
    <row r="257" ht="19.5" hidden="1" customHeight="1" spans="1:2">
      <c r="A257" s="181" t="s">
        <v>326</v>
      </c>
      <c r="B257" s="180"/>
    </row>
    <row r="258" ht="19.5" hidden="1" customHeight="1" spans="1:2">
      <c r="A258" s="181" t="s">
        <v>1671</v>
      </c>
      <c r="B258" s="180"/>
    </row>
    <row r="259" ht="19.5" hidden="1" customHeight="1" spans="1:2">
      <c r="A259" s="181" t="s">
        <v>110</v>
      </c>
      <c r="B259" s="180">
        <f>SUM(B260,B270)</f>
        <v>0</v>
      </c>
    </row>
    <row r="260" ht="19.5" hidden="1" customHeight="1" spans="1:2">
      <c r="A260" s="181" t="s">
        <v>346</v>
      </c>
      <c r="B260" s="180">
        <f>SUM(B261:B269)</f>
        <v>0</v>
      </c>
    </row>
    <row r="261" ht="19.5" hidden="1" customHeight="1" spans="1:2">
      <c r="A261" s="181" t="s">
        <v>347</v>
      </c>
      <c r="B261" s="180"/>
    </row>
    <row r="262" ht="19.5" hidden="1" customHeight="1" spans="1:2">
      <c r="A262" s="181" t="s">
        <v>348</v>
      </c>
      <c r="B262" s="180"/>
    </row>
    <row r="263" ht="19.5" hidden="1" customHeight="1" spans="1:2">
      <c r="A263" s="181" t="s">
        <v>349</v>
      </c>
      <c r="B263" s="180"/>
    </row>
    <row r="264" ht="19.5" hidden="1" customHeight="1" spans="1:2">
      <c r="A264" s="181" t="s">
        <v>350</v>
      </c>
      <c r="B264" s="180"/>
    </row>
    <row r="265" ht="19.5" hidden="1" customHeight="1" spans="1:2">
      <c r="A265" s="181" t="s">
        <v>351</v>
      </c>
      <c r="B265" s="180"/>
    </row>
    <row r="266" ht="19.5" hidden="1" customHeight="1" spans="1:2">
      <c r="A266" s="181" t="s">
        <v>352</v>
      </c>
      <c r="B266" s="180"/>
    </row>
    <row r="267" ht="19.5" hidden="1" customHeight="1" spans="1:2">
      <c r="A267" s="181" t="s">
        <v>353</v>
      </c>
      <c r="B267" s="180"/>
    </row>
    <row r="268" ht="19.5" hidden="1" customHeight="1" spans="1:2">
      <c r="A268" s="181" t="s">
        <v>1672</v>
      </c>
      <c r="B268" s="180"/>
    </row>
    <row r="269" ht="19.5" hidden="1" customHeight="1" spans="1:2">
      <c r="A269" s="181" t="s">
        <v>354</v>
      </c>
      <c r="B269" s="180"/>
    </row>
    <row r="270" ht="19.5" hidden="1" customHeight="1" spans="1:2">
      <c r="A270" s="181" t="s">
        <v>1673</v>
      </c>
      <c r="B270" s="180"/>
    </row>
    <row r="271" ht="19.5" customHeight="1" spans="1:2">
      <c r="A271" s="181" t="s">
        <v>112</v>
      </c>
      <c r="B271" s="180">
        <f>SUM(B272,B275,B284,B291,B299,B308,B324,B333,B343,B351,B357)</f>
        <v>80</v>
      </c>
    </row>
    <row r="272" ht="19.5" hidden="1" customHeight="1" spans="1:2">
      <c r="A272" s="181" t="s">
        <v>1674</v>
      </c>
      <c r="B272" s="180">
        <f>SUM(B273:B274)</f>
        <v>0</v>
      </c>
    </row>
    <row r="273" ht="19.5" hidden="1" customHeight="1" spans="1:2">
      <c r="A273" s="181" t="s">
        <v>1675</v>
      </c>
      <c r="B273" s="180"/>
    </row>
    <row r="274" ht="19.5" hidden="1" customHeight="1" spans="1:2">
      <c r="A274" s="181" t="s">
        <v>1676</v>
      </c>
      <c r="B274" s="180"/>
    </row>
    <row r="275" ht="19.5" hidden="1" customHeight="1" spans="1:2">
      <c r="A275" s="181" t="s">
        <v>368</v>
      </c>
      <c r="B275" s="180">
        <f>SUM(B276:B283)</f>
        <v>0</v>
      </c>
    </row>
    <row r="276" ht="19.5" hidden="1" customHeight="1" spans="1:2">
      <c r="A276" s="181" t="s">
        <v>165</v>
      </c>
      <c r="B276" s="180"/>
    </row>
    <row r="277" ht="19.5" hidden="1" customHeight="1" spans="1:2">
      <c r="A277" s="181" t="s">
        <v>166</v>
      </c>
      <c r="B277" s="180"/>
    </row>
    <row r="278" ht="19.5" hidden="1" customHeight="1" spans="1:2">
      <c r="A278" s="181" t="s">
        <v>167</v>
      </c>
      <c r="B278" s="180"/>
    </row>
    <row r="279" ht="19.5" hidden="1" customHeight="1" spans="1:2">
      <c r="A279" s="181" t="s">
        <v>206</v>
      </c>
      <c r="B279" s="180"/>
    </row>
    <row r="280" ht="19.5" hidden="1" customHeight="1" spans="1:2">
      <c r="A280" s="181" t="s">
        <v>1677</v>
      </c>
      <c r="B280" s="180"/>
    </row>
    <row r="281" ht="19.5" hidden="1" customHeight="1" spans="1:2">
      <c r="A281" s="181" t="s">
        <v>1678</v>
      </c>
      <c r="B281" s="180"/>
    </row>
    <row r="282" ht="19.5" hidden="1" customHeight="1" spans="1:2">
      <c r="A282" s="181" t="s">
        <v>173</v>
      </c>
      <c r="B282" s="180"/>
    </row>
    <row r="283" ht="19.5" hidden="1" customHeight="1" spans="1:2">
      <c r="A283" s="181" t="s">
        <v>384</v>
      </c>
      <c r="B283" s="180"/>
    </row>
    <row r="284" ht="19.5" hidden="1" customHeight="1" spans="1:2">
      <c r="A284" s="181" t="s">
        <v>385</v>
      </c>
      <c r="B284" s="180">
        <f>SUM(B285:B290)</f>
        <v>0</v>
      </c>
    </row>
    <row r="285" ht="19.5" hidden="1" customHeight="1" spans="1:2">
      <c r="A285" s="181" t="s">
        <v>165</v>
      </c>
      <c r="B285" s="180"/>
    </row>
    <row r="286" ht="19.5" hidden="1" customHeight="1" spans="1:2">
      <c r="A286" s="181" t="s">
        <v>166</v>
      </c>
      <c r="B286" s="180"/>
    </row>
    <row r="287" ht="19.5" hidden="1" customHeight="1" spans="1:2">
      <c r="A287" s="181" t="s">
        <v>167</v>
      </c>
      <c r="B287" s="180"/>
    </row>
    <row r="288" ht="19.5" hidden="1" customHeight="1" spans="1:2">
      <c r="A288" s="181" t="s">
        <v>386</v>
      </c>
      <c r="B288" s="180"/>
    </row>
    <row r="289" ht="19.5" hidden="1" customHeight="1" spans="1:2">
      <c r="A289" s="181" t="s">
        <v>173</v>
      </c>
      <c r="B289" s="180"/>
    </row>
    <row r="290" ht="19.5" hidden="1" customHeight="1" spans="1:2">
      <c r="A290" s="181" t="s">
        <v>387</v>
      </c>
      <c r="B290" s="180"/>
    </row>
    <row r="291" ht="19.5" hidden="1" customHeight="1" spans="1:2">
      <c r="A291" s="181" t="s">
        <v>388</v>
      </c>
      <c r="B291" s="180">
        <f>SUM(B292:B298)</f>
        <v>0</v>
      </c>
    </row>
    <row r="292" ht="19.5" hidden="1" customHeight="1" spans="1:2">
      <c r="A292" s="181" t="s">
        <v>165</v>
      </c>
      <c r="B292" s="180"/>
    </row>
    <row r="293" ht="19.5" hidden="1" customHeight="1" spans="1:2">
      <c r="A293" s="181" t="s">
        <v>166</v>
      </c>
      <c r="B293" s="180"/>
    </row>
    <row r="294" ht="19.5" hidden="1" customHeight="1" spans="1:2">
      <c r="A294" s="181" t="s">
        <v>167</v>
      </c>
      <c r="B294" s="180"/>
    </row>
    <row r="295" ht="19.5" hidden="1" customHeight="1" spans="1:2">
      <c r="A295" s="181" t="s">
        <v>394</v>
      </c>
      <c r="B295" s="180"/>
    </row>
    <row r="296" ht="19.5" hidden="1" customHeight="1" spans="1:2">
      <c r="A296" s="181" t="s">
        <v>1679</v>
      </c>
      <c r="B296" s="180"/>
    </row>
    <row r="297" ht="19.5" hidden="1" customHeight="1" spans="1:2">
      <c r="A297" s="181" t="s">
        <v>173</v>
      </c>
      <c r="B297" s="180"/>
    </row>
    <row r="298" ht="19.5" hidden="1" customHeight="1" spans="1:2">
      <c r="A298" s="181" t="s">
        <v>395</v>
      </c>
      <c r="B298" s="180"/>
    </row>
    <row r="299" ht="19.5" hidden="1" customHeight="1" spans="1:2">
      <c r="A299" s="181" t="s">
        <v>396</v>
      </c>
      <c r="B299" s="180">
        <f>SUM(B300:B307)</f>
        <v>0</v>
      </c>
    </row>
    <row r="300" ht="19.5" hidden="1" customHeight="1" spans="1:2">
      <c r="A300" s="181" t="s">
        <v>165</v>
      </c>
      <c r="B300" s="180"/>
    </row>
    <row r="301" ht="19.5" hidden="1" customHeight="1" spans="1:2">
      <c r="A301" s="181" t="s">
        <v>166</v>
      </c>
      <c r="B301" s="180"/>
    </row>
    <row r="302" ht="19.5" hidden="1" customHeight="1" spans="1:2">
      <c r="A302" s="181" t="s">
        <v>167</v>
      </c>
      <c r="B302" s="180"/>
    </row>
    <row r="303" ht="19.5" hidden="1" customHeight="1" spans="1:2">
      <c r="A303" s="181" t="s">
        <v>397</v>
      </c>
      <c r="B303" s="180"/>
    </row>
    <row r="304" ht="19.5" hidden="1" customHeight="1" spans="1:2">
      <c r="A304" s="181" t="s">
        <v>398</v>
      </c>
      <c r="B304" s="180"/>
    </row>
    <row r="305" ht="19.5" hidden="1" customHeight="1" spans="1:2">
      <c r="A305" s="181" t="s">
        <v>399</v>
      </c>
      <c r="B305" s="180"/>
    </row>
    <row r="306" ht="19.5" hidden="1" customHeight="1" spans="1:2">
      <c r="A306" s="181" t="s">
        <v>173</v>
      </c>
      <c r="B306" s="180"/>
    </row>
    <row r="307" ht="19.5" hidden="1" customHeight="1" spans="1:2">
      <c r="A307" s="181" t="s">
        <v>400</v>
      </c>
      <c r="B307" s="180"/>
    </row>
    <row r="308" ht="19.5" hidden="1" customHeight="1" spans="1:2">
      <c r="A308" s="181" t="s">
        <v>401</v>
      </c>
      <c r="B308" s="180">
        <f>SUM(B309:B323)</f>
        <v>0</v>
      </c>
    </row>
    <row r="309" ht="19.5" hidden="1" customHeight="1" spans="1:2">
      <c r="A309" s="181" t="s">
        <v>165</v>
      </c>
      <c r="B309" s="180"/>
    </row>
    <row r="310" ht="19.5" hidden="1" customHeight="1" spans="1:2">
      <c r="A310" s="181" t="s">
        <v>166</v>
      </c>
      <c r="B310" s="180"/>
    </row>
    <row r="311" ht="19.5" hidden="1" customHeight="1" spans="1:2">
      <c r="A311" s="181" t="s">
        <v>167</v>
      </c>
      <c r="B311" s="180"/>
    </row>
    <row r="312" ht="19.5" hidden="1" customHeight="1" spans="1:2">
      <c r="A312" s="181" t="s">
        <v>402</v>
      </c>
      <c r="B312" s="180"/>
    </row>
    <row r="313" ht="19.5" hidden="1" customHeight="1" spans="1:2">
      <c r="A313" s="181" t="s">
        <v>403</v>
      </c>
      <c r="B313" s="180"/>
    </row>
    <row r="314" ht="19.5" hidden="1" customHeight="1" spans="1:2">
      <c r="A314" s="181" t="s">
        <v>404</v>
      </c>
      <c r="B314" s="180"/>
    </row>
    <row r="315" ht="19.5" hidden="1" customHeight="1" spans="1:2">
      <c r="A315" s="181" t="s">
        <v>405</v>
      </c>
      <c r="B315" s="180"/>
    </row>
    <row r="316" ht="19.5" hidden="1" customHeight="1" spans="1:2">
      <c r="A316" s="181" t="s">
        <v>1680</v>
      </c>
      <c r="B316" s="180"/>
    </row>
    <row r="317" ht="19.5" hidden="1" customHeight="1" spans="1:2">
      <c r="A317" s="181" t="s">
        <v>407</v>
      </c>
      <c r="B317" s="180"/>
    </row>
    <row r="318" ht="19.5" hidden="1" customHeight="1" spans="1:2">
      <c r="A318" s="181" t="s">
        <v>408</v>
      </c>
      <c r="B318" s="180"/>
    </row>
    <row r="319" ht="19.5" hidden="1" customHeight="1" spans="1:2">
      <c r="A319" s="181" t="s">
        <v>409</v>
      </c>
      <c r="B319" s="180"/>
    </row>
    <row r="320" ht="19.5" hidden="1" customHeight="1" spans="1:2">
      <c r="A320" s="181" t="s">
        <v>183</v>
      </c>
      <c r="B320" s="180"/>
    </row>
    <row r="321" ht="19.5" hidden="1" customHeight="1" spans="1:2">
      <c r="A321" s="181" t="s">
        <v>206</v>
      </c>
      <c r="B321" s="180"/>
    </row>
    <row r="322" ht="19.5" hidden="1" customHeight="1" spans="1:2">
      <c r="A322" s="181" t="s">
        <v>173</v>
      </c>
      <c r="B322" s="180"/>
    </row>
    <row r="323" ht="19.5" hidden="1" customHeight="1" spans="1:2">
      <c r="A323" s="181" t="s">
        <v>410</v>
      </c>
      <c r="B323" s="180"/>
    </row>
    <row r="324" ht="19.5" hidden="1" customHeight="1" spans="1:2">
      <c r="A324" s="181" t="s">
        <v>411</v>
      </c>
      <c r="B324" s="180">
        <f>SUM(B325:B332)</f>
        <v>0</v>
      </c>
    </row>
    <row r="325" ht="19.5" hidden="1" customHeight="1" spans="1:2">
      <c r="A325" s="181" t="s">
        <v>165</v>
      </c>
      <c r="B325" s="180"/>
    </row>
    <row r="326" ht="19.5" hidden="1" customHeight="1" spans="1:2">
      <c r="A326" s="181" t="s">
        <v>166</v>
      </c>
      <c r="B326" s="180"/>
    </row>
    <row r="327" ht="19.5" hidden="1" customHeight="1" spans="1:2">
      <c r="A327" s="181" t="s">
        <v>167</v>
      </c>
      <c r="B327" s="180"/>
    </row>
    <row r="328" ht="19.5" hidden="1" customHeight="1" spans="1:2">
      <c r="A328" s="181" t="s">
        <v>412</v>
      </c>
      <c r="B328" s="180"/>
    </row>
    <row r="329" ht="19.5" hidden="1" customHeight="1" spans="1:2">
      <c r="A329" s="181" t="s">
        <v>413</v>
      </c>
      <c r="B329" s="180"/>
    </row>
    <row r="330" ht="19.5" hidden="1" customHeight="1" spans="1:2">
      <c r="A330" s="181" t="s">
        <v>414</v>
      </c>
      <c r="B330" s="180"/>
    </row>
    <row r="331" ht="19.5" hidden="1" customHeight="1" spans="1:2">
      <c r="A331" s="181" t="s">
        <v>173</v>
      </c>
      <c r="B331" s="180"/>
    </row>
    <row r="332" ht="19.5" hidden="1" customHeight="1" spans="1:2">
      <c r="A332" s="181" t="s">
        <v>415</v>
      </c>
      <c r="B332" s="180"/>
    </row>
    <row r="333" ht="19.5" hidden="1" customHeight="1" spans="1:2">
      <c r="A333" s="181" t="s">
        <v>416</v>
      </c>
      <c r="B333" s="180">
        <f>SUM(B334:B342)</f>
        <v>0</v>
      </c>
    </row>
    <row r="334" ht="19.5" hidden="1" customHeight="1" spans="1:2">
      <c r="A334" s="181" t="s">
        <v>165</v>
      </c>
      <c r="B334" s="180"/>
    </row>
    <row r="335" ht="19.5" hidden="1" customHeight="1" spans="1:2">
      <c r="A335" s="181" t="s">
        <v>166</v>
      </c>
      <c r="B335" s="180"/>
    </row>
    <row r="336" ht="19.5" hidden="1" customHeight="1" spans="1:2">
      <c r="A336" s="181" t="s">
        <v>167</v>
      </c>
      <c r="B336" s="180"/>
    </row>
    <row r="337" ht="19.5" hidden="1" customHeight="1" spans="1:2">
      <c r="A337" s="181" t="s">
        <v>417</v>
      </c>
      <c r="B337" s="180"/>
    </row>
    <row r="338" ht="19.5" hidden="1" customHeight="1" spans="1:2">
      <c r="A338" s="181" t="s">
        <v>418</v>
      </c>
      <c r="B338" s="180"/>
    </row>
    <row r="339" ht="19.5" hidden="1" customHeight="1" spans="1:2">
      <c r="A339" s="181" t="s">
        <v>419</v>
      </c>
      <c r="B339" s="180"/>
    </row>
    <row r="340" ht="19.5" hidden="1" customHeight="1" spans="1:2">
      <c r="A340" s="181" t="s">
        <v>206</v>
      </c>
      <c r="B340" s="180"/>
    </row>
    <row r="341" ht="19.5" hidden="1" customHeight="1" spans="1:2">
      <c r="A341" s="181" t="s">
        <v>173</v>
      </c>
      <c r="B341" s="180"/>
    </row>
    <row r="342" ht="19.5" hidden="1" customHeight="1" spans="1:2">
      <c r="A342" s="181" t="s">
        <v>420</v>
      </c>
      <c r="B342" s="180"/>
    </row>
    <row r="343" ht="19.5" hidden="1" customHeight="1" spans="1:2">
      <c r="A343" s="181" t="s">
        <v>421</v>
      </c>
      <c r="B343" s="180">
        <f>SUM(B344:B350)</f>
        <v>0</v>
      </c>
    </row>
    <row r="344" ht="19.5" hidden="1" customHeight="1" spans="1:2">
      <c r="A344" s="181" t="s">
        <v>165</v>
      </c>
      <c r="B344" s="180"/>
    </row>
    <row r="345" ht="19.5" hidden="1" customHeight="1" spans="1:2">
      <c r="A345" s="181" t="s">
        <v>166</v>
      </c>
      <c r="B345" s="180"/>
    </row>
    <row r="346" ht="19.5" hidden="1" customHeight="1" spans="1:2">
      <c r="A346" s="181" t="s">
        <v>167</v>
      </c>
      <c r="B346" s="180"/>
    </row>
    <row r="347" ht="19.5" hidden="1" customHeight="1" spans="1:2">
      <c r="A347" s="181" t="s">
        <v>422</v>
      </c>
      <c r="B347" s="180"/>
    </row>
    <row r="348" ht="19.5" hidden="1" customHeight="1" spans="1:2">
      <c r="A348" s="181" t="s">
        <v>423</v>
      </c>
      <c r="B348" s="180"/>
    </row>
    <row r="349" ht="19.5" hidden="1" customHeight="1" spans="1:2">
      <c r="A349" s="181" t="s">
        <v>173</v>
      </c>
      <c r="B349" s="180"/>
    </row>
    <row r="350" ht="19.5" hidden="1" customHeight="1" spans="1:2">
      <c r="A350" s="181" t="s">
        <v>424</v>
      </c>
      <c r="B350" s="180"/>
    </row>
    <row r="351" ht="19.5" hidden="1" customHeight="1" spans="1:2">
      <c r="A351" s="181" t="s">
        <v>425</v>
      </c>
      <c r="B351" s="180">
        <f>SUM(B352:B356)</f>
        <v>0</v>
      </c>
    </row>
    <row r="352" ht="19.5" hidden="1" customHeight="1" spans="1:2">
      <c r="A352" s="181" t="s">
        <v>165</v>
      </c>
      <c r="B352" s="180"/>
    </row>
    <row r="353" ht="19.5" hidden="1" customHeight="1" spans="1:2">
      <c r="A353" s="181" t="s">
        <v>166</v>
      </c>
      <c r="B353" s="180"/>
    </row>
    <row r="354" ht="19.5" hidden="1" customHeight="1" spans="1:2">
      <c r="A354" s="181" t="s">
        <v>206</v>
      </c>
      <c r="B354" s="180"/>
    </row>
    <row r="355" ht="19.5" hidden="1" customHeight="1" spans="1:2">
      <c r="A355" s="181" t="s">
        <v>1681</v>
      </c>
      <c r="B355" s="180"/>
    </row>
    <row r="356" ht="19.5" hidden="1" customHeight="1" spans="1:2">
      <c r="A356" s="181" t="s">
        <v>429</v>
      </c>
      <c r="B356" s="180"/>
    </row>
    <row r="357" ht="19.5" customHeight="1" spans="1:2">
      <c r="A357" s="181" t="s">
        <v>1682</v>
      </c>
      <c r="B357" s="180">
        <f>SUM(B358)</f>
        <v>80</v>
      </c>
    </row>
    <row r="358" ht="19.5" customHeight="1" spans="1:2">
      <c r="A358" s="181" t="s">
        <v>1683</v>
      </c>
      <c r="B358" s="180">
        <v>80</v>
      </c>
    </row>
    <row r="359" ht="19.5" customHeight="1" spans="1:2">
      <c r="A359" s="181" t="s">
        <v>114</v>
      </c>
      <c r="B359" s="180">
        <f>SUM(B360,B365,B374,B381,B387,B391,B395,B399,B405,B412)</f>
        <v>30</v>
      </c>
    </row>
    <row r="360" ht="19.5" hidden="1" customHeight="1" spans="1:2">
      <c r="A360" s="181" t="s">
        <v>442</v>
      </c>
      <c r="B360" s="180">
        <f>SUM(B361:B364)</f>
        <v>0</v>
      </c>
    </row>
    <row r="361" ht="19.5" hidden="1" customHeight="1" spans="1:2">
      <c r="A361" s="181" t="s">
        <v>165</v>
      </c>
      <c r="B361" s="180"/>
    </row>
    <row r="362" ht="19.5" hidden="1" customHeight="1" spans="1:2">
      <c r="A362" s="181" t="s">
        <v>166</v>
      </c>
      <c r="B362" s="180"/>
    </row>
    <row r="363" ht="19.5" hidden="1" customHeight="1" spans="1:2">
      <c r="A363" s="181" t="s">
        <v>167</v>
      </c>
      <c r="B363" s="180"/>
    </row>
    <row r="364" ht="19.5" hidden="1" customHeight="1" spans="1:2">
      <c r="A364" s="181" t="s">
        <v>443</v>
      </c>
      <c r="B364" s="180"/>
    </row>
    <row r="365" ht="19.5" customHeight="1" spans="1:2">
      <c r="A365" s="181" t="s">
        <v>444</v>
      </c>
      <c r="B365" s="180">
        <f>SUM(B366:B373)</f>
        <v>30</v>
      </c>
    </row>
    <row r="366" ht="19.5" hidden="1" customHeight="1" spans="1:2">
      <c r="A366" s="181" t="s">
        <v>445</v>
      </c>
      <c r="B366" s="180"/>
    </row>
    <row r="367" ht="19.5" hidden="1" customHeight="1" spans="1:2">
      <c r="A367" s="181" t="s">
        <v>446</v>
      </c>
      <c r="B367" s="180"/>
    </row>
    <row r="368" ht="19.5" hidden="1" customHeight="1" spans="1:2">
      <c r="A368" s="181" t="s">
        <v>447</v>
      </c>
      <c r="B368" s="180"/>
    </row>
    <row r="369" ht="19.5" hidden="1" customHeight="1" spans="1:2">
      <c r="A369" s="181" t="s">
        <v>448</v>
      </c>
      <c r="B369" s="180"/>
    </row>
    <row r="370" ht="19.5" hidden="1" customHeight="1" spans="1:2">
      <c r="A370" s="181" t="s">
        <v>449</v>
      </c>
      <c r="B370" s="180"/>
    </row>
    <row r="371" ht="19.5" hidden="1" customHeight="1" spans="1:2">
      <c r="A371" s="181" t="s">
        <v>450</v>
      </c>
      <c r="B371" s="180"/>
    </row>
    <row r="372" ht="19.5" hidden="1" customHeight="1" spans="1:2">
      <c r="A372" s="181" t="s">
        <v>451</v>
      </c>
      <c r="B372" s="180"/>
    </row>
    <row r="373" ht="19.5" customHeight="1" spans="1:2">
      <c r="A373" s="181" t="s">
        <v>452</v>
      </c>
      <c r="B373" s="180">
        <v>30</v>
      </c>
    </row>
    <row r="374" ht="19.5" hidden="1" customHeight="1" spans="1:2">
      <c r="A374" s="181" t="s">
        <v>453</v>
      </c>
      <c r="B374" s="180">
        <f>SUM(B375:B380)</f>
        <v>0</v>
      </c>
    </row>
    <row r="375" ht="19.5" hidden="1" customHeight="1" spans="1:2">
      <c r="A375" s="181" t="s">
        <v>454</v>
      </c>
      <c r="B375" s="180"/>
    </row>
    <row r="376" ht="19.5" hidden="1" customHeight="1" spans="1:2">
      <c r="A376" s="181" t="s">
        <v>455</v>
      </c>
      <c r="B376" s="180"/>
    </row>
    <row r="377" ht="19.5" hidden="1" customHeight="1" spans="1:2">
      <c r="A377" s="181" t="s">
        <v>456</v>
      </c>
      <c r="B377" s="180"/>
    </row>
    <row r="378" ht="19.5" hidden="1" customHeight="1" spans="1:2">
      <c r="A378" s="181" t="s">
        <v>457</v>
      </c>
      <c r="B378" s="180"/>
    </row>
    <row r="379" ht="19.5" hidden="1" customHeight="1" spans="1:2">
      <c r="A379" s="181" t="s">
        <v>458</v>
      </c>
      <c r="B379" s="180"/>
    </row>
    <row r="380" ht="19.5" hidden="1" customHeight="1" spans="1:2">
      <c r="A380" s="181" t="s">
        <v>459</v>
      </c>
      <c r="B380" s="180"/>
    </row>
    <row r="381" ht="19.5" hidden="1" customHeight="1" spans="1:2">
      <c r="A381" s="181" t="s">
        <v>460</v>
      </c>
      <c r="B381" s="180">
        <f>SUM(B382:B386)</f>
        <v>0</v>
      </c>
    </row>
    <row r="382" ht="19.5" hidden="1" customHeight="1" spans="1:2">
      <c r="A382" s="181" t="s">
        <v>461</v>
      </c>
      <c r="B382" s="180"/>
    </row>
    <row r="383" ht="19.5" hidden="1" customHeight="1" spans="1:2">
      <c r="A383" s="181" t="s">
        <v>462</v>
      </c>
      <c r="B383" s="180"/>
    </row>
    <row r="384" ht="19.5" hidden="1" customHeight="1" spans="1:2">
      <c r="A384" s="181" t="s">
        <v>463</v>
      </c>
      <c r="B384" s="180"/>
    </row>
    <row r="385" ht="19.5" hidden="1" customHeight="1" spans="1:2">
      <c r="A385" s="181" t="s">
        <v>464</v>
      </c>
      <c r="B385" s="180"/>
    </row>
    <row r="386" ht="19.5" hidden="1" customHeight="1" spans="1:2">
      <c r="A386" s="181" t="s">
        <v>465</v>
      </c>
      <c r="B386" s="180"/>
    </row>
    <row r="387" ht="19.5" hidden="1" customHeight="1" spans="1:2">
      <c r="A387" s="181" t="s">
        <v>466</v>
      </c>
      <c r="B387" s="180">
        <f>SUM(B388:B390)</f>
        <v>0</v>
      </c>
    </row>
    <row r="388" ht="19.5" hidden="1" customHeight="1" spans="1:2">
      <c r="A388" s="181" t="s">
        <v>467</v>
      </c>
      <c r="B388" s="180"/>
    </row>
    <row r="389" ht="19.5" hidden="1" customHeight="1" spans="1:2">
      <c r="A389" s="181" t="s">
        <v>468</v>
      </c>
      <c r="B389" s="180"/>
    </row>
    <row r="390" ht="19.5" hidden="1" customHeight="1" spans="1:2">
      <c r="A390" s="181" t="s">
        <v>469</v>
      </c>
      <c r="B390" s="180"/>
    </row>
    <row r="391" ht="19.5" hidden="1" customHeight="1" spans="1:2">
      <c r="A391" s="181" t="s">
        <v>470</v>
      </c>
      <c r="B391" s="180">
        <f>SUM(B392:B394)</f>
        <v>0</v>
      </c>
    </row>
    <row r="392" ht="19.5" hidden="1" customHeight="1" spans="1:2">
      <c r="A392" s="181" t="s">
        <v>471</v>
      </c>
      <c r="B392" s="180"/>
    </row>
    <row r="393" ht="19.5" hidden="1" customHeight="1" spans="1:2">
      <c r="A393" s="181" t="s">
        <v>472</v>
      </c>
      <c r="B393" s="180"/>
    </row>
    <row r="394" ht="19.5" hidden="1" customHeight="1" spans="1:2">
      <c r="A394" s="181" t="s">
        <v>473</v>
      </c>
      <c r="B394" s="180"/>
    </row>
    <row r="395" ht="19.5" hidden="1" customHeight="1" spans="1:2">
      <c r="A395" s="181" t="s">
        <v>474</v>
      </c>
      <c r="B395" s="180">
        <f>SUM(B396:B398)</f>
        <v>0</v>
      </c>
    </row>
    <row r="396" ht="19.5" hidden="1" customHeight="1" spans="1:2">
      <c r="A396" s="181" t="s">
        <v>475</v>
      </c>
      <c r="B396" s="180"/>
    </row>
    <row r="397" ht="19.5" hidden="1" customHeight="1" spans="1:2">
      <c r="A397" s="181" t="s">
        <v>476</v>
      </c>
      <c r="B397" s="180"/>
    </row>
    <row r="398" ht="19.5" hidden="1" customHeight="1" spans="1:2">
      <c r="A398" s="181" t="s">
        <v>477</v>
      </c>
      <c r="B398" s="180"/>
    </row>
    <row r="399" ht="19.5" hidden="1" customHeight="1" spans="1:2">
      <c r="A399" s="181" t="s">
        <v>478</v>
      </c>
      <c r="B399" s="180">
        <f>SUM(B400:B404)</f>
        <v>0</v>
      </c>
    </row>
    <row r="400" ht="19.5" hidden="1" customHeight="1" spans="1:2">
      <c r="A400" s="181" t="s">
        <v>479</v>
      </c>
      <c r="B400" s="180"/>
    </row>
    <row r="401" ht="19.5" hidden="1" customHeight="1" spans="1:2">
      <c r="A401" s="181" t="s">
        <v>480</v>
      </c>
      <c r="B401" s="180"/>
    </row>
    <row r="402" ht="19.5" hidden="1" customHeight="1" spans="1:2">
      <c r="A402" s="181" t="s">
        <v>481</v>
      </c>
      <c r="B402" s="180"/>
    </row>
    <row r="403" ht="19.5" hidden="1" customHeight="1" spans="1:2">
      <c r="A403" s="181" t="s">
        <v>482</v>
      </c>
      <c r="B403" s="180"/>
    </row>
    <row r="404" ht="19.5" hidden="1" customHeight="1" spans="1:2">
      <c r="A404" s="181" t="s">
        <v>483</v>
      </c>
      <c r="B404" s="180"/>
    </row>
    <row r="405" ht="19.5" hidden="1" customHeight="1" spans="1:2">
      <c r="A405" s="181" t="s">
        <v>484</v>
      </c>
      <c r="B405" s="180">
        <f>SUM(B406:B411)</f>
        <v>0</v>
      </c>
    </row>
    <row r="406" ht="19.5" hidden="1" customHeight="1" spans="1:2">
      <c r="A406" s="181" t="s">
        <v>485</v>
      </c>
      <c r="B406" s="180"/>
    </row>
    <row r="407" ht="19.5" hidden="1" customHeight="1" spans="1:2">
      <c r="A407" s="181" t="s">
        <v>486</v>
      </c>
      <c r="B407" s="180"/>
    </row>
    <row r="408" ht="19.5" hidden="1" customHeight="1" spans="1:2">
      <c r="A408" s="181" t="s">
        <v>487</v>
      </c>
      <c r="B408" s="180"/>
    </row>
    <row r="409" ht="19.5" hidden="1" customHeight="1" spans="1:2">
      <c r="A409" s="181" t="s">
        <v>488</v>
      </c>
      <c r="B409" s="180"/>
    </row>
    <row r="410" ht="19.5" hidden="1" customHeight="1" spans="1:2">
      <c r="A410" s="181" t="s">
        <v>489</v>
      </c>
      <c r="B410" s="180"/>
    </row>
    <row r="411" ht="19.5" hidden="1" customHeight="1" spans="1:2">
      <c r="A411" s="181" t="s">
        <v>490</v>
      </c>
      <c r="B411" s="180"/>
    </row>
    <row r="412" ht="19.5" hidden="1" customHeight="1" spans="1:2">
      <c r="A412" s="181" t="s">
        <v>1684</v>
      </c>
      <c r="B412" s="180"/>
    </row>
    <row r="413" ht="19.5" hidden="1" customHeight="1" spans="1:2">
      <c r="A413" s="181" t="s">
        <v>116</v>
      </c>
      <c r="B413" s="180">
        <f>SUM(B414,B419,B428,B434,B440,B445,B457,B461,B464)</f>
        <v>0</v>
      </c>
    </row>
    <row r="414" ht="19.5" hidden="1" customHeight="1" spans="1:2">
      <c r="A414" s="181" t="s">
        <v>494</v>
      </c>
      <c r="B414" s="180">
        <f>SUM(B415:B418)</f>
        <v>0</v>
      </c>
    </row>
    <row r="415" ht="19.5" hidden="1" customHeight="1" spans="1:2">
      <c r="A415" s="181" t="s">
        <v>165</v>
      </c>
      <c r="B415" s="180"/>
    </row>
    <row r="416" ht="19.5" hidden="1" customHeight="1" spans="1:2">
      <c r="A416" s="181" t="s">
        <v>166</v>
      </c>
      <c r="B416" s="180"/>
    </row>
    <row r="417" ht="19.5" hidden="1" customHeight="1" spans="1:2">
      <c r="A417" s="181" t="s">
        <v>167</v>
      </c>
      <c r="B417" s="180"/>
    </row>
    <row r="418" ht="19.5" hidden="1" customHeight="1" spans="1:2">
      <c r="A418" s="181" t="s">
        <v>495</v>
      </c>
      <c r="B418" s="180"/>
    </row>
    <row r="419" ht="19.5" hidden="1" customHeight="1" spans="1:2">
      <c r="A419" s="181" t="s">
        <v>496</v>
      </c>
      <c r="B419" s="180">
        <f>SUM(B420:B427)</f>
        <v>0</v>
      </c>
    </row>
    <row r="420" ht="19.5" hidden="1" customHeight="1" spans="1:2">
      <c r="A420" s="181" t="s">
        <v>497</v>
      </c>
      <c r="B420" s="180"/>
    </row>
    <row r="421" ht="19.5" hidden="1" customHeight="1" spans="1:2">
      <c r="A421" s="181" t="s">
        <v>498</v>
      </c>
      <c r="B421" s="180"/>
    </row>
    <row r="422" ht="19.5" hidden="1" customHeight="1" spans="1:2">
      <c r="A422" s="181" t="s">
        <v>499</v>
      </c>
      <c r="B422" s="180"/>
    </row>
    <row r="423" ht="19.5" hidden="1" customHeight="1" spans="1:2">
      <c r="A423" s="181" t="s">
        <v>500</v>
      </c>
      <c r="B423" s="180"/>
    </row>
    <row r="424" ht="19.5" hidden="1" customHeight="1" spans="1:2">
      <c r="A424" s="181" t="s">
        <v>501</v>
      </c>
      <c r="B424" s="180"/>
    </row>
    <row r="425" ht="19.5" hidden="1" customHeight="1" spans="1:2">
      <c r="A425" s="181" t="s">
        <v>502</v>
      </c>
      <c r="B425" s="180"/>
    </row>
    <row r="426" ht="19.5" hidden="1" customHeight="1" spans="1:2">
      <c r="A426" s="181" t="s">
        <v>503</v>
      </c>
      <c r="B426" s="180"/>
    </row>
    <row r="427" ht="19.5" hidden="1" customHeight="1" spans="1:2">
      <c r="A427" s="181" t="s">
        <v>504</v>
      </c>
      <c r="B427" s="180"/>
    </row>
    <row r="428" ht="19.5" hidden="1" customHeight="1" spans="1:2">
      <c r="A428" s="181" t="s">
        <v>505</v>
      </c>
      <c r="B428" s="180">
        <f>SUM(B429:B433)</f>
        <v>0</v>
      </c>
    </row>
    <row r="429" ht="19.5" hidden="1" customHeight="1" spans="1:2">
      <c r="A429" s="181" t="s">
        <v>497</v>
      </c>
      <c r="B429" s="180"/>
    </row>
    <row r="430" ht="19.5" hidden="1" customHeight="1" spans="1:2">
      <c r="A430" s="181" t="s">
        <v>506</v>
      </c>
      <c r="B430" s="180"/>
    </row>
    <row r="431" ht="19.5" hidden="1" customHeight="1" spans="1:2">
      <c r="A431" s="181" t="s">
        <v>507</v>
      </c>
      <c r="B431" s="180"/>
    </row>
    <row r="432" ht="19.5" hidden="1" customHeight="1" spans="1:2">
      <c r="A432" s="181" t="s">
        <v>508</v>
      </c>
      <c r="B432" s="180"/>
    </row>
    <row r="433" ht="19.5" hidden="1" customHeight="1" spans="1:2">
      <c r="A433" s="181" t="s">
        <v>509</v>
      </c>
      <c r="B433" s="180"/>
    </row>
    <row r="434" ht="19.5" hidden="1" customHeight="1" spans="1:2">
      <c r="A434" s="181" t="s">
        <v>510</v>
      </c>
      <c r="B434" s="180">
        <f>SUM(B435:B439)</f>
        <v>0</v>
      </c>
    </row>
    <row r="435" ht="19.5" hidden="1" customHeight="1" spans="1:2">
      <c r="A435" s="181" t="s">
        <v>497</v>
      </c>
      <c r="B435" s="180"/>
    </row>
    <row r="436" ht="19.5" hidden="1" customHeight="1" spans="1:2">
      <c r="A436" s="181" t="s">
        <v>511</v>
      </c>
      <c r="B436" s="180"/>
    </row>
    <row r="437" ht="19.5" hidden="1" customHeight="1" spans="1:2">
      <c r="A437" s="181" t="s">
        <v>512</v>
      </c>
      <c r="B437" s="180"/>
    </row>
    <row r="438" ht="19.5" hidden="1" customHeight="1" spans="1:2">
      <c r="A438" s="181" t="s">
        <v>513</v>
      </c>
      <c r="B438" s="180"/>
    </row>
    <row r="439" ht="19.5" hidden="1" customHeight="1" spans="1:2">
      <c r="A439" s="181" t="s">
        <v>514</v>
      </c>
      <c r="B439" s="180"/>
    </row>
    <row r="440" ht="19.5" hidden="1" customHeight="1" spans="1:2">
      <c r="A440" s="181" t="s">
        <v>515</v>
      </c>
      <c r="B440" s="180">
        <f>SUM(B441:B444)</f>
        <v>0</v>
      </c>
    </row>
    <row r="441" ht="19.5" hidden="1" customHeight="1" spans="1:2">
      <c r="A441" s="181" t="s">
        <v>497</v>
      </c>
      <c r="B441" s="180"/>
    </row>
    <row r="442" ht="19.5" hidden="1" customHeight="1" spans="1:2">
      <c r="A442" s="181" t="s">
        <v>516</v>
      </c>
      <c r="B442" s="180"/>
    </row>
    <row r="443" ht="19.5" hidden="1" customHeight="1" spans="1:2">
      <c r="A443" s="181" t="s">
        <v>517</v>
      </c>
      <c r="B443" s="180"/>
    </row>
    <row r="444" ht="19.5" hidden="1" customHeight="1" spans="1:2">
      <c r="A444" s="181" t="s">
        <v>518</v>
      </c>
      <c r="B444" s="180"/>
    </row>
    <row r="445" ht="19.5" hidden="1" customHeight="1" spans="1:2">
      <c r="A445" s="181" t="s">
        <v>519</v>
      </c>
      <c r="B445" s="180">
        <f>SUM(B446:B449)</f>
        <v>0</v>
      </c>
    </row>
    <row r="446" ht="19.5" hidden="1" customHeight="1" spans="1:2">
      <c r="A446" s="181" t="s">
        <v>520</v>
      </c>
      <c r="B446" s="180"/>
    </row>
    <row r="447" ht="19.5" hidden="1" customHeight="1" spans="1:2">
      <c r="A447" s="181" t="s">
        <v>521</v>
      </c>
      <c r="B447" s="180"/>
    </row>
    <row r="448" ht="19.5" hidden="1" customHeight="1" spans="1:2">
      <c r="A448" s="181" t="s">
        <v>522</v>
      </c>
      <c r="B448" s="180"/>
    </row>
    <row r="449" ht="19.5" hidden="1" customHeight="1" spans="1:2">
      <c r="A449" s="181" t="s">
        <v>523</v>
      </c>
      <c r="B449" s="180"/>
    </row>
    <row r="450" ht="19.5" customHeight="1" spans="1:2">
      <c r="A450" s="181" t="s">
        <v>1685</v>
      </c>
      <c r="B450" s="180">
        <f>SUM(B451:B456)</f>
        <v>10</v>
      </c>
    </row>
    <row r="451" ht="19.5" hidden="1" customHeight="1" spans="1:2">
      <c r="A451" s="181" t="s">
        <v>497</v>
      </c>
      <c r="B451" s="180"/>
    </row>
    <row r="452" ht="19.5" customHeight="1" spans="1:2">
      <c r="A452" s="181" t="s">
        <v>525</v>
      </c>
      <c r="B452" s="180">
        <v>10</v>
      </c>
    </row>
    <row r="453" ht="19.5" hidden="1" customHeight="1" spans="1:2">
      <c r="A453" s="181" t="s">
        <v>526</v>
      </c>
      <c r="B453" s="180"/>
    </row>
    <row r="454" ht="19.5" hidden="1" customHeight="1" spans="1:2">
      <c r="A454" s="181" t="s">
        <v>527</v>
      </c>
      <c r="B454" s="180"/>
    </row>
    <row r="455" ht="19.5" hidden="1" customHeight="1" spans="1:2">
      <c r="A455" s="181" t="s">
        <v>528</v>
      </c>
      <c r="B455" s="180"/>
    </row>
    <row r="456" ht="19.5" hidden="1" customHeight="1" spans="1:2">
      <c r="A456" s="181" t="s">
        <v>529</v>
      </c>
      <c r="B456" s="180"/>
    </row>
    <row r="457" ht="19.5" hidden="1" customHeight="1" spans="1:2">
      <c r="A457" s="181" t="s">
        <v>530</v>
      </c>
      <c r="B457" s="180">
        <f>SUM(B458:B460)</f>
        <v>0</v>
      </c>
    </row>
    <row r="458" ht="19.5" hidden="1" customHeight="1" spans="1:2">
      <c r="A458" s="181" t="s">
        <v>531</v>
      </c>
      <c r="B458" s="180"/>
    </row>
    <row r="459" ht="19.5" hidden="1" customHeight="1" spans="1:2">
      <c r="A459" s="181" t="s">
        <v>532</v>
      </c>
      <c r="B459" s="180"/>
    </row>
    <row r="460" ht="19.5" hidden="1" customHeight="1" spans="1:2">
      <c r="A460" s="181" t="s">
        <v>533</v>
      </c>
      <c r="B460" s="180"/>
    </row>
    <row r="461" ht="19.5" hidden="1" customHeight="1" spans="1:2">
      <c r="A461" s="181" t="s">
        <v>1686</v>
      </c>
      <c r="B461" s="180">
        <f>SUM(B462:B463)</f>
        <v>0</v>
      </c>
    </row>
    <row r="462" ht="19.5" hidden="1" customHeight="1" spans="1:2">
      <c r="A462" s="181" t="s">
        <v>535</v>
      </c>
      <c r="B462" s="180"/>
    </row>
    <row r="463" ht="19.5" hidden="1" customHeight="1" spans="1:2">
      <c r="A463" s="181" t="s">
        <v>536</v>
      </c>
      <c r="B463" s="180"/>
    </row>
    <row r="464" ht="19.5" hidden="1" customHeight="1" spans="1:2">
      <c r="A464" s="181" t="s">
        <v>537</v>
      </c>
      <c r="B464" s="180">
        <f>SUM(B465:B468)</f>
        <v>0</v>
      </c>
    </row>
    <row r="465" ht="19.5" hidden="1" customHeight="1" spans="1:2">
      <c r="A465" s="181" t="s">
        <v>538</v>
      </c>
      <c r="B465" s="180"/>
    </row>
    <row r="466" ht="19.5" hidden="1" customHeight="1" spans="1:2">
      <c r="A466" s="181" t="s">
        <v>539</v>
      </c>
      <c r="B466" s="180"/>
    </row>
    <row r="467" ht="19.5" hidden="1" customHeight="1" spans="1:2">
      <c r="A467" s="181" t="s">
        <v>540</v>
      </c>
      <c r="B467" s="180"/>
    </row>
    <row r="468" ht="19.5" hidden="1" customHeight="1" spans="1:2">
      <c r="A468" s="181" t="s">
        <v>541</v>
      </c>
      <c r="B468" s="180"/>
    </row>
    <row r="469" ht="19.5" customHeight="1" spans="1:2">
      <c r="A469" s="181" t="s">
        <v>1687</v>
      </c>
      <c r="B469" s="180">
        <f>SUM(B470,B486,B494,B505,B514,B521)</f>
        <v>140</v>
      </c>
    </row>
    <row r="470" ht="19.5" customHeight="1" spans="1:2">
      <c r="A470" s="181" t="s">
        <v>1688</v>
      </c>
      <c r="B470" s="180">
        <f>SUM(B471:B485)</f>
        <v>130</v>
      </c>
    </row>
    <row r="471" ht="19.5" hidden="1" customHeight="1" spans="1:2">
      <c r="A471" s="181" t="s">
        <v>165</v>
      </c>
      <c r="B471" s="180"/>
    </row>
    <row r="472" ht="19.5" hidden="1" customHeight="1" spans="1:2">
      <c r="A472" s="181" t="s">
        <v>166</v>
      </c>
      <c r="B472" s="180"/>
    </row>
    <row r="473" ht="19.5" hidden="1" customHeight="1" spans="1:2">
      <c r="A473" s="181" t="s">
        <v>167</v>
      </c>
      <c r="B473" s="180"/>
    </row>
    <row r="474" ht="19.5" hidden="1" customHeight="1" spans="1:2">
      <c r="A474" s="181" t="s">
        <v>544</v>
      </c>
      <c r="B474" s="180"/>
    </row>
    <row r="475" ht="19.5" hidden="1" customHeight="1" spans="1:2">
      <c r="A475" s="181" t="s">
        <v>545</v>
      </c>
      <c r="B475" s="180"/>
    </row>
    <row r="476" ht="19.5" hidden="1" customHeight="1" spans="1:2">
      <c r="A476" s="181" t="s">
        <v>546</v>
      </c>
      <c r="B476" s="180"/>
    </row>
    <row r="477" ht="19.5" hidden="1" customHeight="1" spans="1:2">
      <c r="A477" s="181" t="s">
        <v>547</v>
      </c>
      <c r="B477" s="180"/>
    </row>
    <row r="478" ht="19.5" customHeight="1" spans="1:2">
      <c r="A478" s="181" t="s">
        <v>548</v>
      </c>
      <c r="B478" s="180">
        <v>20</v>
      </c>
    </row>
    <row r="479" ht="19.5" hidden="1" customHeight="1" spans="1:2">
      <c r="A479" s="181" t="s">
        <v>549</v>
      </c>
      <c r="B479" s="180"/>
    </row>
    <row r="480" hidden="1" spans="1:2">
      <c r="A480" s="181" t="s">
        <v>1689</v>
      </c>
      <c r="B480" s="182"/>
    </row>
    <row r="481" hidden="1" spans="1:2">
      <c r="A481" s="181" t="s">
        <v>551</v>
      </c>
      <c r="B481" s="182"/>
    </row>
    <row r="482" hidden="1" spans="1:2">
      <c r="A482" s="181" t="s">
        <v>1690</v>
      </c>
      <c r="B482" s="182"/>
    </row>
    <row r="483" hidden="1" spans="1:2">
      <c r="A483" s="181" t="s">
        <v>1066</v>
      </c>
      <c r="B483" s="182"/>
    </row>
    <row r="484" hidden="1" spans="1:2">
      <c r="A484" s="181" t="s">
        <v>1067</v>
      </c>
      <c r="B484" s="182"/>
    </row>
    <row r="485" spans="1:2">
      <c r="A485" s="181" t="s">
        <v>1691</v>
      </c>
      <c r="B485" s="182">
        <v>110</v>
      </c>
    </row>
    <row r="486" hidden="1" spans="1:2">
      <c r="A486" s="181" t="s">
        <v>554</v>
      </c>
      <c r="B486" s="182">
        <f>SUM(B487:B493)</f>
        <v>0</v>
      </c>
    </row>
    <row r="487" hidden="1" spans="1:2">
      <c r="A487" s="181" t="s">
        <v>165</v>
      </c>
      <c r="B487" s="182"/>
    </row>
    <row r="488" hidden="1" spans="1:2">
      <c r="A488" s="181" t="s">
        <v>166</v>
      </c>
      <c r="B488" s="182"/>
    </row>
    <row r="489" hidden="1" spans="1:2">
      <c r="A489" s="181" t="s">
        <v>167</v>
      </c>
      <c r="B489" s="182"/>
    </row>
    <row r="490" hidden="1" spans="1:2">
      <c r="A490" s="181" t="s">
        <v>555</v>
      </c>
      <c r="B490" s="182"/>
    </row>
    <row r="491" hidden="1" spans="1:2">
      <c r="A491" s="181" t="s">
        <v>556</v>
      </c>
      <c r="B491" s="182"/>
    </row>
    <row r="492" hidden="1" spans="1:2">
      <c r="A492" s="181" t="s">
        <v>557</v>
      </c>
      <c r="B492" s="182"/>
    </row>
    <row r="493" hidden="1" spans="1:2">
      <c r="A493" s="181" t="s">
        <v>558</v>
      </c>
      <c r="B493" s="182"/>
    </row>
    <row r="494" spans="1:2">
      <c r="A494" s="181" t="s">
        <v>559</v>
      </c>
      <c r="B494" s="182">
        <f>SUM(B495:B504)</f>
        <v>10</v>
      </c>
    </row>
    <row r="495" hidden="1" spans="1:2">
      <c r="A495" s="181" t="s">
        <v>165</v>
      </c>
      <c r="B495" s="182"/>
    </row>
    <row r="496" hidden="1" spans="1:2">
      <c r="A496" s="181" t="s">
        <v>166</v>
      </c>
      <c r="B496" s="182"/>
    </row>
    <row r="497" hidden="1" spans="1:2">
      <c r="A497" s="181" t="s">
        <v>167</v>
      </c>
      <c r="B497" s="182"/>
    </row>
    <row r="498" hidden="1" spans="1:2">
      <c r="A498" s="181" t="s">
        <v>560</v>
      </c>
      <c r="B498" s="182"/>
    </row>
    <row r="499" hidden="1" spans="1:2">
      <c r="A499" s="181" t="s">
        <v>561</v>
      </c>
      <c r="B499" s="182"/>
    </row>
    <row r="500" hidden="1" spans="1:2">
      <c r="A500" s="181" t="s">
        <v>562</v>
      </c>
      <c r="B500" s="182"/>
    </row>
    <row r="501" hidden="1" spans="1:2">
      <c r="A501" s="181" t="s">
        <v>563</v>
      </c>
      <c r="B501" s="182"/>
    </row>
    <row r="502" spans="1:2">
      <c r="A502" s="181" t="s">
        <v>564</v>
      </c>
      <c r="B502" s="182">
        <v>10</v>
      </c>
    </row>
    <row r="503" hidden="1" spans="1:2">
      <c r="A503" s="181" t="s">
        <v>565</v>
      </c>
      <c r="B503" s="182"/>
    </row>
    <row r="504" hidden="1" spans="1:2">
      <c r="A504" s="181" t="s">
        <v>566</v>
      </c>
      <c r="B504" s="182"/>
    </row>
    <row r="505" hidden="1" spans="1:2">
      <c r="A505" s="181" t="s">
        <v>1692</v>
      </c>
      <c r="B505" s="182">
        <f>SUM(B506:B513)</f>
        <v>0</v>
      </c>
    </row>
    <row r="506" hidden="1" spans="1:2">
      <c r="A506" s="181" t="s">
        <v>165</v>
      </c>
      <c r="B506" s="182"/>
    </row>
    <row r="507" hidden="1" spans="1:2">
      <c r="A507" s="181" t="s">
        <v>1693</v>
      </c>
      <c r="B507" s="182"/>
    </row>
    <row r="508" hidden="1" spans="1:2">
      <c r="A508" s="181" t="s">
        <v>167</v>
      </c>
      <c r="B508" s="182"/>
    </row>
    <row r="509" hidden="1" spans="1:2">
      <c r="A509" s="181" t="s">
        <v>571</v>
      </c>
      <c r="B509" s="182"/>
    </row>
    <row r="510" hidden="1" spans="1:2">
      <c r="A510" s="181" t="s">
        <v>572</v>
      </c>
      <c r="B510" s="182"/>
    </row>
    <row r="511" hidden="1" spans="1:2">
      <c r="A511" s="181" t="s">
        <v>573</v>
      </c>
      <c r="B511" s="182"/>
    </row>
    <row r="512" hidden="1" spans="1:2">
      <c r="A512" s="181" t="s">
        <v>570</v>
      </c>
      <c r="B512" s="182"/>
    </row>
    <row r="513" hidden="1" spans="1:2">
      <c r="A513" s="181" t="s">
        <v>1694</v>
      </c>
      <c r="B513" s="182"/>
    </row>
    <row r="514" hidden="1" spans="1:2">
      <c r="A514" s="181" t="s">
        <v>1695</v>
      </c>
      <c r="B514" s="182">
        <f>SUM(B515:B520)</f>
        <v>0</v>
      </c>
    </row>
    <row r="515" hidden="1" spans="1:2">
      <c r="A515" s="181" t="s">
        <v>165</v>
      </c>
      <c r="B515" s="182"/>
    </row>
    <row r="516" hidden="1" spans="1:2">
      <c r="A516" s="181" t="s">
        <v>166</v>
      </c>
      <c r="B516" s="182"/>
    </row>
    <row r="517" hidden="1" spans="1:2">
      <c r="A517" s="181" t="s">
        <v>167</v>
      </c>
      <c r="B517" s="182"/>
    </row>
    <row r="518" hidden="1" spans="1:2">
      <c r="A518" s="181" t="s">
        <v>568</v>
      </c>
      <c r="B518" s="182"/>
    </row>
    <row r="519" hidden="1" spans="1:2">
      <c r="A519" s="181" t="s">
        <v>569</v>
      </c>
      <c r="B519" s="182"/>
    </row>
    <row r="520" hidden="1" spans="1:2">
      <c r="A520" s="181" t="s">
        <v>1696</v>
      </c>
      <c r="B520" s="182"/>
    </row>
    <row r="521" hidden="1" spans="1:2">
      <c r="A521" s="181" t="s">
        <v>1697</v>
      </c>
      <c r="B521" s="182">
        <f>SUM(B522:B524)</f>
        <v>0</v>
      </c>
    </row>
    <row r="522" hidden="1" spans="1:2">
      <c r="A522" s="181" t="s">
        <v>576</v>
      </c>
      <c r="B522" s="182"/>
    </row>
    <row r="523" hidden="1" spans="1:2">
      <c r="A523" s="181" t="s">
        <v>577</v>
      </c>
      <c r="B523" s="182"/>
    </row>
    <row r="524" hidden="1" spans="1:2">
      <c r="A524" s="181" t="s">
        <v>1698</v>
      </c>
      <c r="B524" s="182"/>
    </row>
    <row r="525" spans="1:2">
      <c r="A525" s="181" t="s">
        <v>120</v>
      </c>
      <c r="B525" s="182">
        <f>SUM(B526,B540,B548,B550,B559,B563,B573,B581,B588,B595,B604,B609,B612,B615,B618,B621,B624,B628,B633,B641)</f>
        <v>580</v>
      </c>
    </row>
    <row r="526" spans="1:2">
      <c r="A526" s="181" t="s">
        <v>580</v>
      </c>
      <c r="B526" s="182">
        <f>SUM(B527:B539)</f>
        <v>80</v>
      </c>
    </row>
    <row r="527" hidden="1" spans="1:2">
      <c r="A527" s="181" t="s">
        <v>165</v>
      </c>
      <c r="B527" s="182"/>
    </row>
    <row r="528" spans="1:2">
      <c r="A528" s="181" t="s">
        <v>166</v>
      </c>
      <c r="B528" s="182">
        <v>5</v>
      </c>
    </row>
    <row r="529" hidden="1" spans="1:2">
      <c r="A529" s="181" t="s">
        <v>167</v>
      </c>
      <c r="B529" s="182"/>
    </row>
    <row r="530" hidden="1" spans="1:2">
      <c r="A530" s="181" t="s">
        <v>581</v>
      </c>
      <c r="B530" s="182"/>
    </row>
    <row r="531" hidden="1" spans="1:2">
      <c r="A531" s="181" t="s">
        <v>582</v>
      </c>
      <c r="B531" s="182"/>
    </row>
    <row r="532" spans="1:2">
      <c r="A532" s="181" t="s">
        <v>583</v>
      </c>
      <c r="B532" s="182">
        <v>10</v>
      </c>
    </row>
    <row r="533" hidden="1" spans="1:2">
      <c r="A533" s="181" t="s">
        <v>584</v>
      </c>
      <c r="B533" s="182"/>
    </row>
    <row r="534" hidden="1" spans="1:2">
      <c r="A534" s="181" t="s">
        <v>206</v>
      </c>
      <c r="B534" s="182"/>
    </row>
    <row r="535" hidden="1" spans="1:2">
      <c r="A535" s="181" t="s">
        <v>585</v>
      </c>
      <c r="B535" s="182"/>
    </row>
    <row r="536" hidden="1" spans="1:2">
      <c r="A536" s="181" t="s">
        <v>586</v>
      </c>
      <c r="B536" s="182"/>
    </row>
    <row r="537" hidden="1" spans="1:2">
      <c r="A537" s="181" t="s">
        <v>587</v>
      </c>
      <c r="B537" s="182"/>
    </row>
    <row r="538" hidden="1" spans="1:2">
      <c r="A538" s="181" t="s">
        <v>1699</v>
      </c>
      <c r="B538" s="182"/>
    </row>
    <row r="539" spans="1:2">
      <c r="A539" s="181" t="s">
        <v>589</v>
      </c>
      <c r="B539" s="182">
        <v>65</v>
      </c>
    </row>
    <row r="540" spans="1:2">
      <c r="A540" s="181" t="s">
        <v>590</v>
      </c>
      <c r="B540" s="182">
        <f>SUM(B541:B547)</f>
        <v>55</v>
      </c>
    </row>
    <row r="541" hidden="1" spans="1:2">
      <c r="A541" s="181" t="s">
        <v>165</v>
      </c>
      <c r="B541" s="182"/>
    </row>
    <row r="542" hidden="1" spans="1:2">
      <c r="A542" s="181" t="s">
        <v>166</v>
      </c>
      <c r="B542" s="182"/>
    </row>
    <row r="543" hidden="1" spans="1:2">
      <c r="A543" s="181" t="s">
        <v>167</v>
      </c>
      <c r="B543" s="182"/>
    </row>
    <row r="544" hidden="1" spans="1:2">
      <c r="A544" s="181" t="s">
        <v>593</v>
      </c>
      <c r="B544" s="182"/>
    </row>
    <row r="545" hidden="1" spans="1:2">
      <c r="A545" s="181" t="s">
        <v>594</v>
      </c>
      <c r="B545" s="182"/>
    </row>
    <row r="546" spans="1:2">
      <c r="A546" s="181" t="s">
        <v>595</v>
      </c>
      <c r="B546" s="182">
        <v>45</v>
      </c>
    </row>
    <row r="547" spans="1:2">
      <c r="A547" s="181" t="s">
        <v>597</v>
      </c>
      <c r="B547" s="182">
        <v>10</v>
      </c>
    </row>
    <row r="548" hidden="1" spans="1:2">
      <c r="A548" s="181" t="s">
        <v>598</v>
      </c>
      <c r="B548" s="182">
        <f>SUM(B549)</f>
        <v>0</v>
      </c>
    </row>
    <row r="549" hidden="1" spans="1:2">
      <c r="A549" s="181" t="s">
        <v>599</v>
      </c>
      <c r="B549" s="182"/>
    </row>
    <row r="550" spans="1:2">
      <c r="A550" s="181" t="s">
        <v>600</v>
      </c>
      <c r="B550" s="182">
        <f>SUM(B551:B558)</f>
        <v>157</v>
      </c>
    </row>
    <row r="551" spans="1:2">
      <c r="A551" s="181" t="s">
        <v>601</v>
      </c>
      <c r="B551" s="182">
        <v>24</v>
      </c>
    </row>
    <row r="552" spans="1:2">
      <c r="A552" s="181" t="s">
        <v>602</v>
      </c>
      <c r="B552" s="182">
        <v>15</v>
      </c>
    </row>
    <row r="553" hidden="1" spans="1:2">
      <c r="A553" s="181" t="s">
        <v>603</v>
      </c>
      <c r="B553" s="182"/>
    </row>
    <row r="554" hidden="1" spans="1:2">
      <c r="A554" s="181" t="s">
        <v>604</v>
      </c>
      <c r="B554" s="182"/>
    </row>
    <row r="555" spans="1:2">
      <c r="A555" s="181" t="s">
        <v>605</v>
      </c>
      <c r="B555" s="182">
        <v>75</v>
      </c>
    </row>
    <row r="556" spans="1:2">
      <c r="A556" s="181" t="s">
        <v>606</v>
      </c>
      <c r="B556" s="182">
        <v>28</v>
      </c>
    </row>
    <row r="557" hidden="1" spans="1:2">
      <c r="A557" s="181" t="s">
        <v>607</v>
      </c>
      <c r="B557" s="182"/>
    </row>
    <row r="558" spans="1:2">
      <c r="A558" s="181" t="s">
        <v>608</v>
      </c>
      <c r="B558" s="182">
        <v>15</v>
      </c>
    </row>
    <row r="559" hidden="1" spans="1:2">
      <c r="A559" s="181" t="s">
        <v>609</v>
      </c>
      <c r="B559" s="182">
        <f>SUM(B560:B562)</f>
        <v>0</v>
      </c>
    </row>
    <row r="560" hidden="1" spans="1:2">
      <c r="A560" s="181" t="s">
        <v>610</v>
      </c>
      <c r="B560" s="182"/>
    </row>
    <row r="561" hidden="1" spans="1:2">
      <c r="A561" s="181" t="s">
        <v>611</v>
      </c>
      <c r="B561" s="182"/>
    </row>
    <row r="562" hidden="1" spans="1:2">
      <c r="A562" s="181" t="s">
        <v>612</v>
      </c>
      <c r="B562" s="182"/>
    </row>
    <row r="563" hidden="1" spans="1:2">
      <c r="A563" s="181" t="s">
        <v>613</v>
      </c>
      <c r="B563" s="182">
        <f>SUM(B564:B572)</f>
        <v>0</v>
      </c>
    </row>
    <row r="564" hidden="1" spans="1:2">
      <c r="A564" s="181" t="s">
        <v>614</v>
      </c>
      <c r="B564" s="182"/>
    </row>
    <row r="565" hidden="1" spans="1:2">
      <c r="A565" s="181" t="s">
        <v>615</v>
      </c>
      <c r="B565" s="182"/>
    </row>
    <row r="566" hidden="1" spans="1:2">
      <c r="A566" s="181" t="s">
        <v>616</v>
      </c>
      <c r="B566" s="182"/>
    </row>
    <row r="567" hidden="1" spans="1:2">
      <c r="A567" s="181" t="s">
        <v>617</v>
      </c>
      <c r="B567" s="182"/>
    </row>
    <row r="568" hidden="1" spans="1:2">
      <c r="A568" s="181" t="s">
        <v>618</v>
      </c>
      <c r="B568" s="182"/>
    </row>
    <row r="569" hidden="1" spans="1:2">
      <c r="A569" s="181" t="s">
        <v>619</v>
      </c>
      <c r="B569" s="182"/>
    </row>
    <row r="570" hidden="1" spans="1:2">
      <c r="A570" s="181" t="s">
        <v>620</v>
      </c>
      <c r="B570" s="182"/>
    </row>
    <row r="571" hidden="1" spans="1:2">
      <c r="A571" s="181" t="s">
        <v>621</v>
      </c>
      <c r="B571" s="182"/>
    </row>
    <row r="572" hidden="1" spans="1:2">
      <c r="A572" s="181" t="s">
        <v>622</v>
      </c>
      <c r="B572" s="182"/>
    </row>
    <row r="573" spans="1:2">
      <c r="A573" s="181" t="s">
        <v>623</v>
      </c>
      <c r="B573" s="182">
        <f>SUM(B574:B580)</f>
        <v>87</v>
      </c>
    </row>
    <row r="574" spans="1:2">
      <c r="A574" s="181" t="s">
        <v>624</v>
      </c>
      <c r="B574" s="182">
        <v>9</v>
      </c>
    </row>
    <row r="575" spans="1:2">
      <c r="A575" s="181" t="s">
        <v>625</v>
      </c>
      <c r="B575" s="182">
        <v>19</v>
      </c>
    </row>
    <row r="576" spans="1:2">
      <c r="A576" s="181" t="s">
        <v>626</v>
      </c>
      <c r="B576" s="182">
        <v>47</v>
      </c>
    </row>
    <row r="577" hidden="1" spans="1:2">
      <c r="A577" s="181" t="s">
        <v>627</v>
      </c>
      <c r="B577" s="182"/>
    </row>
    <row r="578" spans="1:2">
      <c r="A578" s="181" t="s">
        <v>628</v>
      </c>
      <c r="B578" s="182">
        <v>7</v>
      </c>
    </row>
    <row r="579" hidden="1" spans="1:2">
      <c r="A579" s="181" t="s">
        <v>629</v>
      </c>
      <c r="B579" s="182"/>
    </row>
    <row r="580" spans="1:2">
      <c r="A580" s="181" t="s">
        <v>630</v>
      </c>
      <c r="B580" s="182">
        <v>5</v>
      </c>
    </row>
    <row r="581" spans="1:2">
      <c r="A581" s="181" t="s">
        <v>631</v>
      </c>
      <c r="B581" s="182">
        <f>SUM(B582:B587)</f>
        <v>8</v>
      </c>
    </row>
    <row r="582" hidden="1" spans="1:2">
      <c r="A582" s="181" t="s">
        <v>1700</v>
      </c>
      <c r="B582" s="182"/>
    </row>
    <row r="583" spans="1:2">
      <c r="A583" s="181" t="s">
        <v>633</v>
      </c>
      <c r="B583" s="182">
        <v>8</v>
      </c>
    </row>
    <row r="584" hidden="1" spans="1:2">
      <c r="A584" s="181" t="s">
        <v>634</v>
      </c>
      <c r="B584" s="182"/>
    </row>
    <row r="585" hidden="1" spans="1:2">
      <c r="A585" s="181" t="s">
        <v>635</v>
      </c>
      <c r="B585" s="182"/>
    </row>
    <row r="586" hidden="1" spans="1:2">
      <c r="A586" s="181" t="s">
        <v>228</v>
      </c>
      <c r="B586" s="182"/>
    </row>
    <row r="587" hidden="1" spans="1:2">
      <c r="A587" s="181" t="s">
        <v>636</v>
      </c>
      <c r="B587" s="182"/>
    </row>
    <row r="588" spans="1:2">
      <c r="A588" s="181" t="s">
        <v>637</v>
      </c>
      <c r="B588" s="182">
        <f>SUM(B589:B594)</f>
        <v>20</v>
      </c>
    </row>
    <row r="589" hidden="1" spans="1:2">
      <c r="A589" s="181" t="s">
        <v>638</v>
      </c>
      <c r="B589" s="182"/>
    </row>
    <row r="590" hidden="1" spans="1:2">
      <c r="A590" s="181" t="s">
        <v>639</v>
      </c>
      <c r="B590" s="182"/>
    </row>
    <row r="591" hidden="1" spans="1:2">
      <c r="A591" s="181" t="s">
        <v>640</v>
      </c>
      <c r="B591" s="182"/>
    </row>
    <row r="592" hidden="1" spans="1:2">
      <c r="A592" s="181" t="s">
        <v>641</v>
      </c>
      <c r="B592" s="182"/>
    </row>
    <row r="593" hidden="1" spans="1:2">
      <c r="A593" s="181" t="s">
        <v>642</v>
      </c>
      <c r="B593" s="182"/>
    </row>
    <row r="594" spans="1:2">
      <c r="A594" s="181" t="s">
        <v>643</v>
      </c>
      <c r="B594" s="182">
        <v>20</v>
      </c>
    </row>
    <row r="595" hidden="1" spans="1:2">
      <c r="A595" s="181" t="s">
        <v>644</v>
      </c>
      <c r="B595" s="182">
        <f>SUM(B596:B603)</f>
        <v>0</v>
      </c>
    </row>
    <row r="596" hidden="1" spans="1:2">
      <c r="A596" s="181" t="s">
        <v>165</v>
      </c>
      <c r="B596" s="182"/>
    </row>
    <row r="597" hidden="1" spans="1:2">
      <c r="A597" s="181" t="s">
        <v>166</v>
      </c>
      <c r="B597" s="182"/>
    </row>
    <row r="598" hidden="1" spans="1:2">
      <c r="A598" s="181" t="s">
        <v>167</v>
      </c>
      <c r="B598" s="182"/>
    </row>
    <row r="599" hidden="1" spans="1:2">
      <c r="A599" s="181" t="s">
        <v>645</v>
      </c>
      <c r="B599" s="182"/>
    </row>
    <row r="600" hidden="1" spans="1:2">
      <c r="A600" s="181" t="s">
        <v>646</v>
      </c>
      <c r="B600" s="182"/>
    </row>
    <row r="601" hidden="1" spans="1:2">
      <c r="A601" s="181" t="s">
        <v>647</v>
      </c>
      <c r="B601" s="182"/>
    </row>
    <row r="602" hidden="1" spans="1:2">
      <c r="A602" s="181" t="s">
        <v>648</v>
      </c>
      <c r="B602" s="182"/>
    </row>
    <row r="603" hidden="1" spans="1:2">
      <c r="A603" s="181" t="s">
        <v>649</v>
      </c>
      <c r="B603" s="182"/>
    </row>
    <row r="604" hidden="1" spans="1:2">
      <c r="A604" s="181" t="s">
        <v>655</v>
      </c>
      <c r="B604" s="182">
        <f>SUM(B605:B608)</f>
        <v>0</v>
      </c>
    </row>
    <row r="605" hidden="1" spans="1:2">
      <c r="A605" s="181" t="s">
        <v>165</v>
      </c>
      <c r="B605" s="182"/>
    </row>
    <row r="606" hidden="1" spans="1:2">
      <c r="A606" s="181" t="s">
        <v>166</v>
      </c>
      <c r="B606" s="182"/>
    </row>
    <row r="607" hidden="1" spans="1:2">
      <c r="A607" s="181" t="s">
        <v>167</v>
      </c>
      <c r="B607" s="182"/>
    </row>
    <row r="608" hidden="1" spans="1:2">
      <c r="A608" s="181" t="s">
        <v>656</v>
      </c>
      <c r="B608" s="182"/>
    </row>
    <row r="609" hidden="1" spans="1:2">
      <c r="A609" s="181" t="s">
        <v>657</v>
      </c>
      <c r="B609" s="182">
        <f>SUM(B610:B611)</f>
        <v>0</v>
      </c>
    </row>
    <row r="610" hidden="1" spans="1:2">
      <c r="A610" s="181" t="s">
        <v>658</v>
      </c>
      <c r="B610" s="182"/>
    </row>
    <row r="611" hidden="1" spans="1:2">
      <c r="A611" s="181" t="s">
        <v>659</v>
      </c>
      <c r="B611" s="182"/>
    </row>
    <row r="612" spans="1:2">
      <c r="A612" s="181" t="s">
        <v>660</v>
      </c>
      <c r="B612" s="182">
        <f>SUM(B613:B614)</f>
        <v>21</v>
      </c>
    </row>
    <row r="613" spans="1:2">
      <c r="A613" s="181" t="s">
        <v>661</v>
      </c>
      <c r="B613" s="182">
        <v>21</v>
      </c>
    </row>
    <row r="614" hidden="1" spans="1:2">
      <c r="A614" s="181" t="s">
        <v>662</v>
      </c>
      <c r="B614" s="182"/>
    </row>
    <row r="615" spans="1:2">
      <c r="A615" s="181" t="s">
        <v>663</v>
      </c>
      <c r="B615" s="182">
        <f>SUM(B616:B617)</f>
        <v>75</v>
      </c>
    </row>
    <row r="616" spans="1:2">
      <c r="A616" s="181" t="s">
        <v>664</v>
      </c>
      <c r="B616" s="182">
        <v>5</v>
      </c>
    </row>
    <row r="617" spans="1:2">
      <c r="A617" s="181" t="s">
        <v>665</v>
      </c>
      <c r="B617" s="182">
        <v>70</v>
      </c>
    </row>
    <row r="618" hidden="1" spans="1:2">
      <c r="A618" s="181" t="s">
        <v>666</v>
      </c>
      <c r="B618" s="182">
        <f>SUM(B619:B620)</f>
        <v>0</v>
      </c>
    </row>
    <row r="619" hidden="1" spans="1:2">
      <c r="A619" s="181" t="s">
        <v>1701</v>
      </c>
      <c r="B619" s="182"/>
    </row>
    <row r="620" hidden="1" spans="1:2">
      <c r="A620" s="181" t="s">
        <v>668</v>
      </c>
      <c r="B620" s="182"/>
    </row>
    <row r="621" spans="1:2">
      <c r="A621" s="181" t="s">
        <v>669</v>
      </c>
      <c r="B621" s="182">
        <f>SUM(B622:B623)</f>
        <v>16</v>
      </c>
    </row>
    <row r="622" hidden="1" spans="1:2">
      <c r="A622" s="181" t="s">
        <v>670</v>
      </c>
      <c r="B622" s="182"/>
    </row>
    <row r="623" spans="1:2">
      <c r="A623" s="181" t="s">
        <v>671</v>
      </c>
      <c r="B623" s="182">
        <v>16</v>
      </c>
    </row>
    <row r="624" hidden="1" spans="1:2">
      <c r="A624" s="181" t="s">
        <v>672</v>
      </c>
      <c r="B624" s="182">
        <f>SUM(B625:B627)</f>
        <v>0</v>
      </c>
    </row>
    <row r="625" hidden="1" spans="1:2">
      <c r="A625" s="181" t="s">
        <v>673</v>
      </c>
      <c r="B625" s="182"/>
    </row>
    <row r="626" hidden="1" spans="1:2">
      <c r="A626" s="181" t="s">
        <v>674</v>
      </c>
      <c r="B626" s="182"/>
    </row>
    <row r="627" hidden="1" spans="1:2">
      <c r="A627" s="181" t="s">
        <v>675</v>
      </c>
      <c r="B627" s="182"/>
    </row>
    <row r="628" hidden="1" spans="1:2">
      <c r="A628" s="181" t="s">
        <v>676</v>
      </c>
      <c r="B628" s="182">
        <f>SUM(B629:B632)</f>
        <v>0</v>
      </c>
    </row>
    <row r="629" hidden="1" spans="1:2">
      <c r="A629" s="181" t="s">
        <v>677</v>
      </c>
      <c r="B629" s="182"/>
    </row>
    <row r="630" hidden="1" spans="1:2">
      <c r="A630" s="181" t="s">
        <v>678</v>
      </c>
      <c r="B630" s="182"/>
    </row>
    <row r="631" hidden="1" spans="1:2">
      <c r="A631" s="181" t="s">
        <v>679</v>
      </c>
      <c r="B631" s="182"/>
    </row>
    <row r="632" hidden="1" spans="1:2">
      <c r="A632" s="181" t="s">
        <v>680</v>
      </c>
      <c r="B632" s="182"/>
    </row>
    <row r="633" spans="1:2">
      <c r="A633" s="181" t="s">
        <v>1702</v>
      </c>
      <c r="B633" s="182">
        <f>SUM(B634:B640)</f>
        <v>6</v>
      </c>
    </row>
    <row r="634" hidden="1" spans="1:2">
      <c r="A634" s="181" t="s">
        <v>165</v>
      </c>
      <c r="B634" s="182"/>
    </row>
    <row r="635" hidden="1" spans="1:2">
      <c r="A635" s="181" t="s">
        <v>166</v>
      </c>
      <c r="B635" s="182"/>
    </row>
    <row r="636" hidden="1" spans="1:2">
      <c r="A636" s="181" t="s">
        <v>167</v>
      </c>
      <c r="B636" s="182"/>
    </row>
    <row r="637" spans="1:2">
      <c r="A637" s="181" t="s">
        <v>591</v>
      </c>
      <c r="B637" s="182">
        <v>6</v>
      </c>
    </row>
    <row r="638" hidden="1" spans="1:2">
      <c r="A638" s="181" t="s">
        <v>596</v>
      </c>
      <c r="B638" s="182"/>
    </row>
    <row r="639" hidden="1" spans="1:2">
      <c r="A639" s="181" t="s">
        <v>173</v>
      </c>
      <c r="B639" s="182"/>
    </row>
    <row r="640" hidden="1" spans="1:2">
      <c r="A640" s="181" t="s">
        <v>1703</v>
      </c>
      <c r="B640" s="182"/>
    </row>
    <row r="641" spans="1:2">
      <c r="A641" s="181" t="s">
        <v>1704</v>
      </c>
      <c r="B641" s="182">
        <v>55</v>
      </c>
    </row>
    <row r="642" spans="1:2">
      <c r="A642" s="181" t="s">
        <v>1705</v>
      </c>
      <c r="B642" s="182">
        <f>SUM(B643,B648,B661,B665,B677,B680,B684,B689,B693,B697,B700,B709,B711)</f>
        <v>87</v>
      </c>
    </row>
    <row r="643" hidden="1" spans="1:2">
      <c r="A643" s="181" t="s">
        <v>1706</v>
      </c>
      <c r="B643" s="182">
        <f>SUM(B644:B647)</f>
        <v>0</v>
      </c>
    </row>
    <row r="644" hidden="1" spans="1:2">
      <c r="A644" s="181" t="s">
        <v>165</v>
      </c>
      <c r="B644" s="182"/>
    </row>
    <row r="645" hidden="1" spans="1:2">
      <c r="A645" s="181" t="s">
        <v>166</v>
      </c>
      <c r="B645" s="182"/>
    </row>
    <row r="646" hidden="1" spans="1:2">
      <c r="A646" s="181" t="s">
        <v>167</v>
      </c>
      <c r="B646" s="182"/>
    </row>
    <row r="647" hidden="1" spans="1:2">
      <c r="A647" s="181" t="s">
        <v>1707</v>
      </c>
      <c r="B647" s="182"/>
    </row>
    <row r="648" hidden="1" spans="1:2">
      <c r="A648" s="181" t="s">
        <v>686</v>
      </c>
      <c r="B648" s="182">
        <f>SUM(B649:B660)</f>
        <v>0</v>
      </c>
    </row>
    <row r="649" hidden="1" spans="1:2">
      <c r="A649" s="181" t="s">
        <v>687</v>
      </c>
      <c r="B649" s="182"/>
    </row>
    <row r="650" hidden="1" spans="1:2">
      <c r="A650" s="181" t="s">
        <v>1708</v>
      </c>
      <c r="B650" s="182"/>
    </row>
    <row r="651" hidden="1" spans="1:2">
      <c r="A651" s="181" t="s">
        <v>689</v>
      </c>
      <c r="B651" s="182"/>
    </row>
    <row r="652" hidden="1" spans="1:2">
      <c r="A652" s="181" t="s">
        <v>690</v>
      </c>
      <c r="B652" s="182"/>
    </row>
    <row r="653" hidden="1" spans="1:2">
      <c r="A653" s="181" t="s">
        <v>691</v>
      </c>
      <c r="B653" s="182"/>
    </row>
    <row r="654" hidden="1" spans="1:2">
      <c r="A654" s="181" t="s">
        <v>692</v>
      </c>
      <c r="B654" s="182"/>
    </row>
    <row r="655" hidden="1" spans="1:2">
      <c r="A655" s="181" t="s">
        <v>693</v>
      </c>
      <c r="B655" s="182"/>
    </row>
    <row r="656" hidden="1" spans="1:2">
      <c r="A656" s="181" t="s">
        <v>694</v>
      </c>
      <c r="B656" s="182"/>
    </row>
    <row r="657" hidden="1" spans="1:2">
      <c r="A657" s="181" t="s">
        <v>695</v>
      </c>
      <c r="B657" s="182"/>
    </row>
    <row r="658" hidden="1" spans="1:2">
      <c r="A658" s="181" t="s">
        <v>696</v>
      </c>
      <c r="B658" s="182"/>
    </row>
    <row r="659" hidden="1" spans="1:2">
      <c r="A659" s="181" t="s">
        <v>697</v>
      </c>
      <c r="B659" s="182"/>
    </row>
    <row r="660" hidden="1" spans="1:2">
      <c r="A660" s="181" t="s">
        <v>698</v>
      </c>
      <c r="B660" s="182"/>
    </row>
    <row r="661" hidden="1" spans="1:2">
      <c r="A661" s="181" t="s">
        <v>699</v>
      </c>
      <c r="B661" s="182">
        <f>SUM(B662:B664)</f>
        <v>0</v>
      </c>
    </row>
    <row r="662" hidden="1" spans="1:2">
      <c r="A662" s="181" t="s">
        <v>700</v>
      </c>
      <c r="B662" s="182"/>
    </row>
    <row r="663" hidden="1" spans="1:2">
      <c r="A663" s="181" t="s">
        <v>701</v>
      </c>
      <c r="B663" s="182"/>
    </row>
    <row r="664" hidden="1" spans="1:2">
      <c r="A664" s="181" t="s">
        <v>702</v>
      </c>
      <c r="B664" s="182"/>
    </row>
    <row r="665" spans="1:2">
      <c r="A665" s="181" t="s">
        <v>703</v>
      </c>
      <c r="B665" s="182">
        <f>SUM(B666:B676)</f>
        <v>32</v>
      </c>
    </row>
    <row r="666" hidden="1" spans="1:2">
      <c r="A666" s="181" t="s">
        <v>704</v>
      </c>
      <c r="B666" s="182"/>
    </row>
    <row r="667" hidden="1" spans="1:2">
      <c r="A667" s="181" t="s">
        <v>705</v>
      </c>
      <c r="B667" s="182"/>
    </row>
    <row r="668" hidden="1" spans="1:2">
      <c r="A668" s="181" t="s">
        <v>706</v>
      </c>
      <c r="B668" s="182"/>
    </row>
    <row r="669" hidden="1" spans="1:2">
      <c r="A669" s="181" t="s">
        <v>707</v>
      </c>
      <c r="B669" s="182"/>
    </row>
    <row r="670" hidden="1" spans="1:2">
      <c r="A670" s="181" t="s">
        <v>708</v>
      </c>
      <c r="B670" s="182"/>
    </row>
    <row r="671" hidden="1" spans="1:2">
      <c r="A671" s="181" t="s">
        <v>709</v>
      </c>
      <c r="B671" s="182"/>
    </row>
    <row r="672" hidden="1" spans="1:2">
      <c r="A672" s="181" t="s">
        <v>710</v>
      </c>
      <c r="B672" s="182"/>
    </row>
    <row r="673" hidden="1" spans="1:2">
      <c r="A673" s="181" t="s">
        <v>711</v>
      </c>
      <c r="B673" s="182"/>
    </row>
    <row r="674" hidden="1" spans="1:2">
      <c r="A674" s="181" t="s">
        <v>712</v>
      </c>
      <c r="B674" s="182"/>
    </row>
    <row r="675" hidden="1" spans="1:2">
      <c r="A675" s="181" t="s">
        <v>713</v>
      </c>
      <c r="B675" s="182"/>
    </row>
    <row r="676" spans="1:2">
      <c r="A676" s="181" t="s">
        <v>714</v>
      </c>
      <c r="B676" s="182">
        <v>32</v>
      </c>
    </row>
    <row r="677" hidden="1" spans="1:2">
      <c r="A677" s="181" t="s">
        <v>715</v>
      </c>
      <c r="B677" s="182">
        <f>SUM(B678:B679)</f>
        <v>0</v>
      </c>
    </row>
    <row r="678" hidden="1" spans="1:2">
      <c r="A678" s="181" t="s">
        <v>1709</v>
      </c>
      <c r="B678" s="182"/>
    </row>
    <row r="679" hidden="1" spans="1:2">
      <c r="A679" s="181" t="s">
        <v>717</v>
      </c>
      <c r="B679" s="182"/>
    </row>
    <row r="680" hidden="1" spans="1:2">
      <c r="A680" s="181" t="s">
        <v>718</v>
      </c>
      <c r="B680" s="182">
        <f>SUM(B681:B683)</f>
        <v>0</v>
      </c>
    </row>
    <row r="681" hidden="1" spans="1:2">
      <c r="A681" s="181" t="s">
        <v>719</v>
      </c>
      <c r="B681" s="182"/>
    </row>
    <row r="682" hidden="1" spans="1:2">
      <c r="A682" s="181" t="s">
        <v>720</v>
      </c>
      <c r="B682" s="182"/>
    </row>
    <row r="683" hidden="1" spans="1:2">
      <c r="A683" s="181" t="s">
        <v>721</v>
      </c>
      <c r="B683" s="182"/>
    </row>
    <row r="684" spans="1:2">
      <c r="A684" s="181" t="s">
        <v>728</v>
      </c>
      <c r="B684" s="182">
        <f>SUM(B685:B688)</f>
        <v>51</v>
      </c>
    </row>
    <row r="685" spans="1:2">
      <c r="A685" s="181" t="s">
        <v>729</v>
      </c>
      <c r="B685" s="182">
        <v>25</v>
      </c>
    </row>
    <row r="686" spans="1:2">
      <c r="A686" s="181" t="s">
        <v>730</v>
      </c>
      <c r="B686" s="182">
        <v>11</v>
      </c>
    </row>
    <row r="687" spans="1:2">
      <c r="A687" s="181" t="s">
        <v>731</v>
      </c>
      <c r="B687" s="182">
        <v>5</v>
      </c>
    </row>
    <row r="688" spans="1:2">
      <c r="A688" s="181" t="s">
        <v>732</v>
      </c>
      <c r="B688" s="182">
        <v>10</v>
      </c>
    </row>
    <row r="689" hidden="1" spans="1:2">
      <c r="A689" s="181" t="s">
        <v>733</v>
      </c>
      <c r="B689" s="182">
        <f>SUM(B690:B692)</f>
        <v>0</v>
      </c>
    </row>
    <row r="690" hidden="1" spans="1:2">
      <c r="A690" s="181" t="s">
        <v>1710</v>
      </c>
      <c r="B690" s="182"/>
    </row>
    <row r="691" hidden="1" spans="1:2">
      <c r="A691" s="181" t="s">
        <v>735</v>
      </c>
      <c r="B691" s="182"/>
    </row>
    <row r="692" hidden="1" spans="1:2">
      <c r="A692" s="181" t="s">
        <v>738</v>
      </c>
      <c r="B692" s="182"/>
    </row>
    <row r="693" hidden="1" spans="1:2">
      <c r="A693" s="181" t="s">
        <v>739</v>
      </c>
      <c r="B693" s="182">
        <f>SUM(B694:B696)</f>
        <v>0</v>
      </c>
    </row>
    <row r="694" hidden="1" spans="1:2">
      <c r="A694" s="181" t="s">
        <v>740</v>
      </c>
      <c r="B694" s="182"/>
    </row>
    <row r="695" hidden="1" spans="1:2">
      <c r="A695" s="181" t="s">
        <v>1711</v>
      </c>
      <c r="B695" s="182"/>
    </row>
    <row r="696" hidden="1" spans="1:2">
      <c r="A696" s="181" t="s">
        <v>742</v>
      </c>
      <c r="B696" s="182"/>
    </row>
    <row r="697" hidden="1" spans="1:2">
      <c r="A697" s="181" t="s">
        <v>743</v>
      </c>
      <c r="B697" s="182">
        <f>SUM(B698:B699)</f>
        <v>0</v>
      </c>
    </row>
    <row r="698" hidden="1" spans="1:2">
      <c r="A698" s="181" t="s">
        <v>744</v>
      </c>
      <c r="B698" s="182"/>
    </row>
    <row r="699" hidden="1" spans="1:2">
      <c r="A699" s="181" t="s">
        <v>745</v>
      </c>
      <c r="B699" s="182"/>
    </row>
    <row r="700" hidden="1" spans="1:2">
      <c r="A700" s="181" t="s">
        <v>1712</v>
      </c>
      <c r="B700" s="182">
        <f>SUM(B701:B708)</f>
        <v>0</v>
      </c>
    </row>
    <row r="701" hidden="1" spans="1:2">
      <c r="A701" s="181" t="s">
        <v>165</v>
      </c>
      <c r="B701" s="182"/>
    </row>
    <row r="702" hidden="1" spans="1:2">
      <c r="A702" s="181" t="s">
        <v>166</v>
      </c>
      <c r="B702" s="182"/>
    </row>
    <row r="703" hidden="1" spans="1:2">
      <c r="A703" s="181" t="s">
        <v>167</v>
      </c>
      <c r="B703" s="182"/>
    </row>
    <row r="704" hidden="1" spans="1:2">
      <c r="A704" s="181" t="s">
        <v>206</v>
      </c>
      <c r="B704" s="182"/>
    </row>
    <row r="705" hidden="1" spans="1:2">
      <c r="A705" s="181" t="s">
        <v>1713</v>
      </c>
      <c r="B705" s="182"/>
    </row>
    <row r="706" hidden="1" spans="1:2">
      <c r="A706" s="181" t="s">
        <v>1714</v>
      </c>
      <c r="B706" s="182"/>
    </row>
    <row r="707" hidden="1" spans="1:2">
      <c r="A707" s="181" t="s">
        <v>173</v>
      </c>
      <c r="B707" s="182"/>
    </row>
    <row r="708" hidden="1" spans="1:2">
      <c r="A708" s="181" t="s">
        <v>1715</v>
      </c>
      <c r="B708" s="182"/>
    </row>
    <row r="709" hidden="1" spans="1:2">
      <c r="A709" s="181" t="s">
        <v>1716</v>
      </c>
      <c r="B709" s="182">
        <f>SUM(B710)</f>
        <v>0</v>
      </c>
    </row>
    <row r="710" hidden="1" spans="1:2">
      <c r="A710" s="181" t="s">
        <v>1717</v>
      </c>
      <c r="B710" s="182"/>
    </row>
    <row r="711" spans="1:2">
      <c r="A711" s="181" t="s">
        <v>1718</v>
      </c>
      <c r="B711" s="182">
        <f>SUM(B712)</f>
        <v>4</v>
      </c>
    </row>
    <row r="712" spans="1:2">
      <c r="A712" s="181" t="s">
        <v>1719</v>
      </c>
      <c r="B712" s="182">
        <v>4</v>
      </c>
    </row>
    <row r="713" spans="1:2">
      <c r="A713" s="181" t="s">
        <v>124</v>
      </c>
      <c r="B713" s="182">
        <f>SUM(B714,B723,B727,B735,B741,B748,B754,B757,B760,B761,B762,B768,B769,B770,B785)</f>
        <v>150</v>
      </c>
    </row>
    <row r="714" hidden="1" spans="1:2">
      <c r="A714" s="181" t="s">
        <v>749</v>
      </c>
      <c r="B714" s="182">
        <f>SUM(B715:B722)</f>
        <v>0</v>
      </c>
    </row>
    <row r="715" hidden="1" spans="1:2">
      <c r="A715" s="181" t="s">
        <v>165</v>
      </c>
      <c r="B715" s="182"/>
    </row>
    <row r="716" hidden="1" spans="1:2">
      <c r="A716" s="181" t="s">
        <v>166</v>
      </c>
      <c r="B716" s="182"/>
    </row>
    <row r="717" hidden="1" spans="1:2">
      <c r="A717" s="181" t="s">
        <v>167</v>
      </c>
      <c r="B717" s="182"/>
    </row>
    <row r="718" hidden="1" spans="1:2">
      <c r="A718" s="181" t="s">
        <v>1720</v>
      </c>
      <c r="B718" s="182"/>
    </row>
    <row r="719" hidden="1" spans="1:2">
      <c r="A719" s="181" t="s">
        <v>751</v>
      </c>
      <c r="B719" s="182"/>
    </row>
    <row r="720" hidden="1" spans="1:2">
      <c r="A720" s="181" t="s">
        <v>1721</v>
      </c>
      <c r="B720" s="182"/>
    </row>
    <row r="721" hidden="1" spans="1:2">
      <c r="A721" s="181" t="s">
        <v>1722</v>
      </c>
      <c r="B721" s="182"/>
    </row>
    <row r="722" hidden="1" spans="1:2">
      <c r="A722" s="181" t="s">
        <v>754</v>
      </c>
      <c r="B722" s="182"/>
    </row>
    <row r="723" hidden="1" spans="1:2">
      <c r="A723" s="181" t="s">
        <v>755</v>
      </c>
      <c r="B723" s="182">
        <f>SUM(B724:B726)</f>
        <v>0</v>
      </c>
    </row>
    <row r="724" hidden="1" spans="1:2">
      <c r="A724" s="181" t="s">
        <v>756</v>
      </c>
      <c r="B724" s="182"/>
    </row>
    <row r="725" hidden="1" spans="1:2">
      <c r="A725" s="181" t="s">
        <v>757</v>
      </c>
      <c r="B725" s="182"/>
    </row>
    <row r="726" hidden="1" spans="1:2">
      <c r="A726" s="181" t="s">
        <v>758</v>
      </c>
      <c r="B726" s="182"/>
    </row>
    <row r="727" hidden="1" spans="1:2">
      <c r="A727" s="181" t="s">
        <v>759</v>
      </c>
      <c r="B727" s="182">
        <f>SUM(B728:B734)</f>
        <v>0</v>
      </c>
    </row>
    <row r="728" hidden="1" spans="1:2">
      <c r="A728" s="181" t="s">
        <v>760</v>
      </c>
      <c r="B728" s="182"/>
    </row>
    <row r="729" hidden="1" spans="1:2">
      <c r="A729" s="181" t="s">
        <v>761</v>
      </c>
      <c r="B729" s="182"/>
    </row>
    <row r="730" hidden="1" spans="1:2">
      <c r="A730" s="181" t="s">
        <v>762</v>
      </c>
      <c r="B730" s="182"/>
    </row>
    <row r="731" hidden="1" spans="1:2">
      <c r="A731" s="181" t="s">
        <v>763</v>
      </c>
      <c r="B731" s="182"/>
    </row>
    <row r="732" hidden="1" spans="1:2">
      <c r="A732" s="181" t="s">
        <v>764</v>
      </c>
      <c r="B732" s="182"/>
    </row>
    <row r="733" hidden="1" spans="1:2">
      <c r="A733" s="181" t="s">
        <v>765</v>
      </c>
      <c r="B733" s="182"/>
    </row>
    <row r="734" hidden="1" spans="1:2">
      <c r="A734" s="181" t="s">
        <v>767</v>
      </c>
      <c r="B734" s="182"/>
    </row>
    <row r="735" spans="1:2">
      <c r="A735" s="181" t="s">
        <v>768</v>
      </c>
      <c r="B735" s="182">
        <f>SUM(B736:B740)</f>
        <v>150</v>
      </c>
    </row>
    <row r="736" hidden="1" spans="1:2">
      <c r="A736" s="181" t="s">
        <v>769</v>
      </c>
      <c r="B736" s="182"/>
    </row>
    <row r="737" spans="1:2">
      <c r="A737" s="181" t="s">
        <v>770</v>
      </c>
      <c r="B737" s="182">
        <v>150</v>
      </c>
    </row>
    <row r="738" hidden="1" spans="1:2">
      <c r="A738" s="181" t="s">
        <v>771</v>
      </c>
      <c r="B738" s="182"/>
    </row>
    <row r="739" hidden="1" spans="1:2">
      <c r="A739" s="181" t="s">
        <v>772</v>
      </c>
      <c r="B739" s="182"/>
    </row>
    <row r="740" hidden="1" spans="1:2">
      <c r="A740" s="181" t="s">
        <v>773</v>
      </c>
      <c r="B740" s="182"/>
    </row>
    <row r="741" hidden="1" spans="1:2">
      <c r="A741" s="181" t="s">
        <v>774</v>
      </c>
      <c r="B741" s="182">
        <f>SUM(B742:B747)</f>
        <v>0</v>
      </c>
    </row>
    <row r="742" hidden="1" spans="1:2">
      <c r="A742" s="181" t="s">
        <v>775</v>
      </c>
      <c r="B742" s="182"/>
    </row>
    <row r="743" hidden="1" spans="1:2">
      <c r="A743" s="181" t="s">
        <v>776</v>
      </c>
      <c r="B743" s="182"/>
    </row>
    <row r="744" hidden="1" spans="1:2">
      <c r="A744" s="181" t="s">
        <v>777</v>
      </c>
      <c r="B744" s="182"/>
    </row>
    <row r="745" hidden="1" spans="1:2">
      <c r="A745" s="181" t="s">
        <v>1723</v>
      </c>
      <c r="B745" s="182"/>
    </row>
    <row r="746" hidden="1" spans="1:2">
      <c r="A746" s="181" t="s">
        <v>1724</v>
      </c>
      <c r="B746" s="182"/>
    </row>
    <row r="747" hidden="1" spans="1:2">
      <c r="A747" s="181" t="s">
        <v>779</v>
      </c>
      <c r="B747" s="182"/>
    </row>
    <row r="748" hidden="1" spans="1:2">
      <c r="A748" s="181" t="s">
        <v>780</v>
      </c>
      <c r="B748" s="182">
        <f>SUM(B749:B753)</f>
        <v>0</v>
      </c>
    </row>
    <row r="749" hidden="1" spans="1:2">
      <c r="A749" s="181" t="s">
        <v>781</v>
      </c>
      <c r="B749" s="182"/>
    </row>
    <row r="750" hidden="1" spans="1:2">
      <c r="A750" s="181" t="s">
        <v>782</v>
      </c>
      <c r="B750" s="182"/>
    </row>
    <row r="751" hidden="1" spans="1:2">
      <c r="A751" s="181" t="s">
        <v>783</v>
      </c>
      <c r="B751" s="182"/>
    </row>
    <row r="752" hidden="1" spans="1:2">
      <c r="A752" s="181" t="s">
        <v>784</v>
      </c>
      <c r="B752" s="182"/>
    </row>
    <row r="753" hidden="1" spans="1:2">
      <c r="A753" s="181" t="s">
        <v>785</v>
      </c>
      <c r="B753" s="182"/>
    </row>
    <row r="754" hidden="1" spans="1:2">
      <c r="A754" s="181" t="s">
        <v>786</v>
      </c>
      <c r="B754" s="182">
        <f>SUM(B755:B756)</f>
        <v>0</v>
      </c>
    </row>
    <row r="755" hidden="1" spans="1:2">
      <c r="A755" s="181" t="s">
        <v>787</v>
      </c>
      <c r="B755" s="182"/>
    </row>
    <row r="756" hidden="1" spans="1:2">
      <c r="A756" s="181" t="s">
        <v>788</v>
      </c>
      <c r="B756" s="182"/>
    </row>
    <row r="757" hidden="1" spans="1:2">
      <c r="A757" s="181" t="s">
        <v>789</v>
      </c>
      <c r="B757" s="182">
        <f>SUM(B758:B759)</f>
        <v>0</v>
      </c>
    </row>
    <row r="758" hidden="1" spans="1:2">
      <c r="A758" s="181" t="s">
        <v>790</v>
      </c>
      <c r="B758" s="182"/>
    </row>
    <row r="759" hidden="1" spans="1:2">
      <c r="A759" s="181" t="s">
        <v>791</v>
      </c>
      <c r="B759" s="182"/>
    </row>
    <row r="760" hidden="1" spans="1:2">
      <c r="A760" s="181" t="s">
        <v>1725</v>
      </c>
      <c r="B760" s="182"/>
    </row>
    <row r="761" hidden="1" spans="1:2">
      <c r="A761" s="181" t="s">
        <v>1726</v>
      </c>
      <c r="B761" s="182"/>
    </row>
    <row r="762" hidden="1" spans="1:2">
      <c r="A762" s="181" t="s">
        <v>796</v>
      </c>
      <c r="B762" s="182">
        <f>SUM(B763:B767)</f>
        <v>0</v>
      </c>
    </row>
    <row r="763" hidden="1" spans="1:2">
      <c r="A763" s="181" t="s">
        <v>1727</v>
      </c>
      <c r="B763" s="182"/>
    </row>
    <row r="764" hidden="1" spans="1:2">
      <c r="A764" s="181" t="s">
        <v>1728</v>
      </c>
      <c r="B764" s="182"/>
    </row>
    <row r="765" hidden="1" spans="1:2">
      <c r="A765" s="181" t="s">
        <v>1729</v>
      </c>
      <c r="B765" s="182"/>
    </row>
    <row r="766" hidden="1" spans="1:2">
      <c r="A766" s="181" t="s">
        <v>1730</v>
      </c>
      <c r="B766" s="182"/>
    </row>
    <row r="767" hidden="1" spans="1:2">
      <c r="A767" s="181" t="s">
        <v>1731</v>
      </c>
      <c r="B767" s="182"/>
    </row>
    <row r="768" hidden="1" spans="1:2">
      <c r="A768" s="181" t="s">
        <v>1732</v>
      </c>
      <c r="B768" s="182"/>
    </row>
    <row r="769" hidden="1" spans="1:2">
      <c r="A769" s="181" t="s">
        <v>1733</v>
      </c>
      <c r="B769" s="182"/>
    </row>
    <row r="770" hidden="1" spans="1:2">
      <c r="A770" s="181" t="s">
        <v>806</v>
      </c>
      <c r="B770" s="182">
        <f>SUM(B771:B784)</f>
        <v>0</v>
      </c>
    </row>
    <row r="771" hidden="1" spans="1:2">
      <c r="A771" s="181" t="s">
        <v>165</v>
      </c>
      <c r="B771" s="182"/>
    </row>
    <row r="772" hidden="1" spans="1:2">
      <c r="A772" s="181" t="s">
        <v>166</v>
      </c>
      <c r="B772" s="182"/>
    </row>
    <row r="773" hidden="1" spans="1:2">
      <c r="A773" s="181" t="s">
        <v>167</v>
      </c>
      <c r="B773" s="182"/>
    </row>
    <row r="774" hidden="1" spans="1:2">
      <c r="A774" s="181" t="s">
        <v>807</v>
      </c>
      <c r="B774" s="182"/>
    </row>
    <row r="775" hidden="1" spans="1:2">
      <c r="A775" s="181" t="s">
        <v>808</v>
      </c>
      <c r="B775" s="182"/>
    </row>
    <row r="776" hidden="1" spans="1:2">
      <c r="A776" s="181" t="s">
        <v>809</v>
      </c>
      <c r="B776" s="182"/>
    </row>
    <row r="777" hidden="1" spans="1:2">
      <c r="A777" s="181" t="s">
        <v>810</v>
      </c>
      <c r="B777" s="182"/>
    </row>
    <row r="778" hidden="1" spans="1:2">
      <c r="A778" s="181" t="s">
        <v>811</v>
      </c>
      <c r="B778" s="182"/>
    </row>
    <row r="779" hidden="1" spans="1:2">
      <c r="A779" s="181" t="s">
        <v>812</v>
      </c>
      <c r="B779" s="182"/>
    </row>
    <row r="780" hidden="1" spans="1:2">
      <c r="A780" s="181" t="s">
        <v>813</v>
      </c>
      <c r="B780" s="182"/>
    </row>
    <row r="781" hidden="1" spans="1:2">
      <c r="A781" s="181" t="s">
        <v>206</v>
      </c>
      <c r="B781" s="182"/>
    </row>
    <row r="782" hidden="1" spans="1:2">
      <c r="A782" s="181" t="s">
        <v>814</v>
      </c>
      <c r="B782" s="182"/>
    </row>
    <row r="783" hidden="1" spans="1:2">
      <c r="A783" s="181" t="s">
        <v>173</v>
      </c>
      <c r="B783" s="182"/>
    </row>
    <row r="784" hidden="1" spans="1:2">
      <c r="A784" s="181" t="s">
        <v>815</v>
      </c>
      <c r="B784" s="182"/>
    </row>
    <row r="785" hidden="1" spans="1:2">
      <c r="A785" s="181" t="s">
        <v>1734</v>
      </c>
      <c r="B785" s="182"/>
    </row>
    <row r="786" spans="1:2">
      <c r="A786" s="181" t="s">
        <v>126</v>
      </c>
      <c r="B786" s="182">
        <f>SUM(B787,B798,B799,B802,B803,B804)</f>
        <v>283</v>
      </c>
    </row>
    <row r="787" spans="1:2">
      <c r="A787" s="181" t="s">
        <v>1735</v>
      </c>
      <c r="B787" s="182">
        <f>SUM(B788:B797)</f>
        <v>178</v>
      </c>
    </row>
    <row r="788" spans="1:2">
      <c r="A788" s="181" t="s">
        <v>1736</v>
      </c>
      <c r="B788" s="182">
        <v>84</v>
      </c>
    </row>
    <row r="789" hidden="1" spans="1:2">
      <c r="A789" s="181" t="s">
        <v>1737</v>
      </c>
      <c r="B789" s="182"/>
    </row>
    <row r="790" hidden="1" spans="1:2">
      <c r="A790" s="181" t="s">
        <v>1738</v>
      </c>
      <c r="B790" s="182"/>
    </row>
    <row r="791" spans="1:2">
      <c r="A791" s="181" t="s">
        <v>1739</v>
      </c>
      <c r="B791" s="182">
        <v>34</v>
      </c>
    </row>
    <row r="792" hidden="1" spans="1:2">
      <c r="A792" s="181" t="s">
        <v>1740</v>
      </c>
      <c r="B792" s="182"/>
    </row>
    <row r="793" hidden="1" spans="1:2">
      <c r="A793" s="181" t="s">
        <v>1741</v>
      </c>
      <c r="B793" s="182"/>
    </row>
    <row r="794" hidden="1" spans="1:2">
      <c r="A794" s="181" t="s">
        <v>1742</v>
      </c>
      <c r="B794" s="182"/>
    </row>
    <row r="795" hidden="1" spans="1:2">
      <c r="A795" s="181" t="s">
        <v>1743</v>
      </c>
      <c r="B795" s="182"/>
    </row>
    <row r="796" hidden="1" spans="1:2">
      <c r="A796" s="181" t="s">
        <v>1744</v>
      </c>
      <c r="B796" s="182"/>
    </row>
    <row r="797" spans="1:2">
      <c r="A797" s="181" t="s">
        <v>1745</v>
      </c>
      <c r="B797" s="182">
        <v>60</v>
      </c>
    </row>
    <row r="798" hidden="1" spans="1:2">
      <c r="A798" s="181" t="s">
        <v>1746</v>
      </c>
      <c r="B798" s="182"/>
    </row>
    <row r="799" spans="1:2">
      <c r="A799" s="181" t="s">
        <v>1747</v>
      </c>
      <c r="B799" s="182">
        <f>SUM(B800:B801)</f>
        <v>10</v>
      </c>
    </row>
    <row r="800" hidden="1" spans="1:2">
      <c r="A800" s="181" t="s">
        <v>1748</v>
      </c>
      <c r="B800" s="182"/>
    </row>
    <row r="801" spans="1:2">
      <c r="A801" s="181" t="s">
        <v>1749</v>
      </c>
      <c r="B801" s="182">
        <v>10</v>
      </c>
    </row>
    <row r="802" spans="1:2">
      <c r="A802" s="181" t="s">
        <v>1750</v>
      </c>
      <c r="B802" s="182">
        <v>70</v>
      </c>
    </row>
    <row r="803" hidden="1" spans="1:2">
      <c r="A803" s="181" t="s">
        <v>1751</v>
      </c>
      <c r="B803" s="182"/>
    </row>
    <row r="804" spans="1:2">
      <c r="A804" s="181" t="s">
        <v>1752</v>
      </c>
      <c r="B804" s="182">
        <v>25</v>
      </c>
    </row>
    <row r="805" spans="1:2">
      <c r="A805" s="181" t="s">
        <v>128</v>
      </c>
      <c r="B805" s="182">
        <f>SUM(B806,B831,B856,B882,B893,B904,B910,B917,B924,B927)</f>
        <v>475</v>
      </c>
    </row>
    <row r="806" spans="1:2">
      <c r="A806" s="181" t="s">
        <v>1753</v>
      </c>
      <c r="B806" s="182">
        <f>SUM(B807:B830)</f>
        <v>187</v>
      </c>
    </row>
    <row r="807" hidden="1" spans="1:2">
      <c r="A807" s="181" t="s">
        <v>1736</v>
      </c>
      <c r="B807" s="182"/>
    </row>
    <row r="808" hidden="1" spans="1:2">
      <c r="A808" s="181" t="s">
        <v>1737</v>
      </c>
      <c r="B808" s="182"/>
    </row>
    <row r="809" hidden="1" spans="1:2">
      <c r="A809" s="181" t="s">
        <v>1738</v>
      </c>
      <c r="B809" s="182"/>
    </row>
    <row r="810" spans="1:2">
      <c r="A810" s="181" t="s">
        <v>1754</v>
      </c>
      <c r="B810" s="182">
        <v>80</v>
      </c>
    </row>
    <row r="811" hidden="1" spans="1:2">
      <c r="A811" s="181" t="s">
        <v>1755</v>
      </c>
      <c r="B811" s="182"/>
    </row>
    <row r="812" hidden="1" spans="1:2">
      <c r="A812" s="181" t="s">
        <v>1756</v>
      </c>
      <c r="B812" s="182"/>
    </row>
    <row r="813" hidden="1" spans="1:2">
      <c r="A813" s="181" t="s">
        <v>1757</v>
      </c>
      <c r="B813" s="182"/>
    </row>
    <row r="814" hidden="1" spans="1:2">
      <c r="A814" s="181" t="s">
        <v>1758</v>
      </c>
      <c r="B814" s="182"/>
    </row>
    <row r="815" hidden="1" spans="1:2">
      <c r="A815" s="181" t="s">
        <v>1759</v>
      </c>
      <c r="B815" s="182"/>
    </row>
    <row r="816" hidden="1" spans="1:2">
      <c r="A816" s="181" t="s">
        <v>1760</v>
      </c>
      <c r="B816" s="182"/>
    </row>
    <row r="817" hidden="1" spans="1:2">
      <c r="A817" s="181" t="s">
        <v>1761</v>
      </c>
      <c r="B817" s="182"/>
    </row>
    <row r="818" hidden="1" spans="1:2">
      <c r="A818" s="181" t="s">
        <v>1762</v>
      </c>
      <c r="B818" s="182"/>
    </row>
    <row r="819" hidden="1" spans="1:2">
      <c r="A819" s="181" t="s">
        <v>1763</v>
      </c>
      <c r="B819" s="182"/>
    </row>
    <row r="820" hidden="1" spans="1:2">
      <c r="A820" s="181" t="s">
        <v>1764</v>
      </c>
      <c r="B820" s="182"/>
    </row>
    <row r="821" hidden="1" spans="1:2">
      <c r="A821" s="181" t="s">
        <v>1765</v>
      </c>
      <c r="B821" s="182"/>
    </row>
    <row r="822" hidden="1" spans="1:2">
      <c r="A822" s="181" t="s">
        <v>1766</v>
      </c>
      <c r="B822" s="182"/>
    </row>
    <row r="823" spans="1:2">
      <c r="A823" s="181" t="s">
        <v>1767</v>
      </c>
      <c r="B823" s="182">
        <v>30</v>
      </c>
    </row>
    <row r="824" hidden="1" spans="1:2">
      <c r="A824" s="181" t="s">
        <v>1768</v>
      </c>
      <c r="B824" s="182"/>
    </row>
    <row r="825" spans="1:2">
      <c r="A825" s="181" t="s">
        <v>1769</v>
      </c>
      <c r="B825" s="182">
        <v>67</v>
      </c>
    </row>
    <row r="826" hidden="1" spans="1:2">
      <c r="A826" s="181" t="s">
        <v>1770</v>
      </c>
      <c r="B826" s="182"/>
    </row>
    <row r="827" hidden="1" spans="1:2">
      <c r="A827" s="181" t="s">
        <v>1771</v>
      </c>
      <c r="B827" s="182"/>
    </row>
    <row r="828" hidden="1" spans="1:2">
      <c r="A828" s="181" t="s">
        <v>1772</v>
      </c>
      <c r="B828" s="182"/>
    </row>
    <row r="829" hidden="1" spans="1:2">
      <c r="A829" s="181" t="s">
        <v>1773</v>
      </c>
      <c r="B829" s="182"/>
    </row>
    <row r="830" spans="1:2">
      <c r="A830" s="181" t="s">
        <v>1774</v>
      </c>
      <c r="B830" s="182">
        <v>10</v>
      </c>
    </row>
    <row r="831" spans="1:2">
      <c r="A831" s="181" t="s">
        <v>1775</v>
      </c>
      <c r="B831" s="182">
        <f>SUM(B832:B855)</f>
        <v>50</v>
      </c>
    </row>
    <row r="832" hidden="1" spans="1:2">
      <c r="A832" s="181" t="s">
        <v>1736</v>
      </c>
      <c r="B832" s="182"/>
    </row>
    <row r="833" hidden="1" spans="1:2">
      <c r="A833" s="181" t="s">
        <v>1737</v>
      </c>
      <c r="B833" s="182"/>
    </row>
    <row r="834" hidden="1" spans="1:2">
      <c r="A834" s="181" t="s">
        <v>1738</v>
      </c>
      <c r="B834" s="182"/>
    </row>
    <row r="835" hidden="1" spans="1:2">
      <c r="A835" s="181" t="s">
        <v>1776</v>
      </c>
      <c r="B835" s="182"/>
    </row>
    <row r="836" hidden="1" spans="1:2">
      <c r="A836" s="181" t="s">
        <v>1777</v>
      </c>
      <c r="B836" s="182"/>
    </row>
    <row r="837" hidden="1" spans="1:2">
      <c r="A837" s="181" t="s">
        <v>1778</v>
      </c>
      <c r="B837" s="182"/>
    </row>
    <row r="838" hidden="1" spans="1:2">
      <c r="A838" s="181" t="s">
        <v>1779</v>
      </c>
      <c r="B838" s="182"/>
    </row>
    <row r="839" hidden="1" spans="1:2">
      <c r="A839" s="181" t="s">
        <v>1780</v>
      </c>
      <c r="B839" s="182"/>
    </row>
    <row r="840" hidden="1" spans="1:2">
      <c r="A840" s="181" t="s">
        <v>1781</v>
      </c>
      <c r="B840" s="182"/>
    </row>
    <row r="841" hidden="1" spans="1:2">
      <c r="A841" s="181" t="s">
        <v>1782</v>
      </c>
      <c r="B841" s="182"/>
    </row>
    <row r="842" hidden="1" spans="1:2">
      <c r="A842" s="181" t="s">
        <v>1783</v>
      </c>
      <c r="B842" s="182"/>
    </row>
    <row r="843" hidden="1" spans="1:2">
      <c r="A843" s="181" t="s">
        <v>1784</v>
      </c>
      <c r="B843" s="182"/>
    </row>
    <row r="844" hidden="1" spans="1:2">
      <c r="A844" s="181" t="s">
        <v>1785</v>
      </c>
      <c r="B844" s="182"/>
    </row>
    <row r="845" hidden="1" spans="1:2">
      <c r="A845" s="181" t="s">
        <v>1786</v>
      </c>
      <c r="B845" s="182"/>
    </row>
    <row r="846" hidden="1" spans="1:2">
      <c r="A846" s="181" t="s">
        <v>1787</v>
      </c>
      <c r="B846" s="182"/>
    </row>
    <row r="847" hidden="1" spans="1:2">
      <c r="A847" s="181" t="s">
        <v>1788</v>
      </c>
      <c r="B847" s="182"/>
    </row>
    <row r="848" hidden="1" spans="1:2">
      <c r="A848" s="181" t="s">
        <v>1789</v>
      </c>
      <c r="B848" s="182"/>
    </row>
    <row r="849" hidden="1" spans="1:2">
      <c r="A849" s="181" t="s">
        <v>1790</v>
      </c>
      <c r="B849" s="182"/>
    </row>
    <row r="850" hidden="1" spans="1:2">
      <c r="A850" s="181" t="s">
        <v>1791</v>
      </c>
      <c r="B850" s="182"/>
    </row>
    <row r="851" spans="1:2">
      <c r="A851" s="181" t="s">
        <v>1792</v>
      </c>
      <c r="B851" s="182">
        <v>50</v>
      </c>
    </row>
    <row r="852" hidden="1" spans="1:2">
      <c r="A852" s="181" t="s">
        <v>1793</v>
      </c>
      <c r="B852" s="182"/>
    </row>
    <row r="853" hidden="1" spans="1:2">
      <c r="A853" s="181" t="s">
        <v>1794</v>
      </c>
      <c r="B853" s="182"/>
    </row>
    <row r="854" hidden="1" spans="1:2">
      <c r="A854" s="181" t="s">
        <v>1795</v>
      </c>
      <c r="B854" s="182"/>
    </row>
    <row r="855" hidden="1" spans="1:2">
      <c r="A855" s="181" t="s">
        <v>1796</v>
      </c>
      <c r="B855" s="182"/>
    </row>
    <row r="856" hidden="1" spans="1:2">
      <c r="A856" s="181" t="s">
        <v>1797</v>
      </c>
      <c r="B856" s="182">
        <f>SUM(B857:B881)</f>
        <v>0</v>
      </c>
    </row>
    <row r="857" hidden="1" spans="1:2">
      <c r="A857" s="181" t="s">
        <v>1736</v>
      </c>
      <c r="B857" s="182"/>
    </row>
    <row r="858" hidden="1" spans="1:2">
      <c r="A858" s="181" t="s">
        <v>1737</v>
      </c>
      <c r="B858" s="182"/>
    </row>
    <row r="859" hidden="1" spans="1:2">
      <c r="A859" s="181" t="s">
        <v>1738</v>
      </c>
      <c r="B859" s="182"/>
    </row>
    <row r="860" hidden="1" spans="1:2">
      <c r="A860" s="181" t="s">
        <v>1798</v>
      </c>
      <c r="B860" s="182"/>
    </row>
    <row r="861" hidden="1" spans="1:2">
      <c r="A861" s="181" t="s">
        <v>1799</v>
      </c>
      <c r="B861" s="182"/>
    </row>
    <row r="862" hidden="1" spans="1:2">
      <c r="A862" s="181" t="s">
        <v>1800</v>
      </c>
      <c r="B862" s="182"/>
    </row>
    <row r="863" hidden="1" spans="1:2">
      <c r="A863" s="181" t="s">
        <v>1801</v>
      </c>
      <c r="B863" s="182"/>
    </row>
    <row r="864" hidden="1" spans="1:2">
      <c r="A864" s="181" t="s">
        <v>1802</v>
      </c>
      <c r="B864" s="182"/>
    </row>
    <row r="865" hidden="1" spans="1:2">
      <c r="A865" s="181" t="s">
        <v>1803</v>
      </c>
      <c r="B865" s="182"/>
    </row>
    <row r="866" hidden="1" spans="1:2">
      <c r="A866" s="181" t="s">
        <v>1804</v>
      </c>
      <c r="B866" s="182"/>
    </row>
    <row r="867" hidden="1" spans="1:2">
      <c r="A867" s="181" t="s">
        <v>1805</v>
      </c>
      <c r="B867" s="182"/>
    </row>
    <row r="868" hidden="1" spans="1:2">
      <c r="A868" s="181" t="s">
        <v>1806</v>
      </c>
      <c r="B868" s="182"/>
    </row>
    <row r="869" hidden="1" spans="1:2">
      <c r="A869" s="181" t="s">
        <v>1807</v>
      </c>
      <c r="B869" s="182"/>
    </row>
    <row r="870" hidden="1" spans="1:2">
      <c r="A870" s="181" t="s">
        <v>1808</v>
      </c>
      <c r="B870" s="182"/>
    </row>
    <row r="871" hidden="1" spans="1:2">
      <c r="A871" s="181" t="s">
        <v>1809</v>
      </c>
      <c r="B871" s="182"/>
    </row>
    <row r="872" hidden="1" spans="1:2">
      <c r="A872" s="181" t="s">
        <v>1810</v>
      </c>
      <c r="B872" s="182"/>
    </row>
    <row r="873" hidden="1" spans="1:2">
      <c r="A873" s="181" t="s">
        <v>1811</v>
      </c>
      <c r="B873" s="182"/>
    </row>
    <row r="874" hidden="1" spans="1:2">
      <c r="A874" s="181" t="s">
        <v>1812</v>
      </c>
      <c r="B874" s="182"/>
    </row>
    <row r="875" hidden="1" spans="1:2">
      <c r="A875" s="181" t="s">
        <v>1813</v>
      </c>
      <c r="B875" s="182"/>
    </row>
    <row r="876" hidden="1" spans="1:2">
      <c r="A876" s="181" t="s">
        <v>1814</v>
      </c>
      <c r="B876" s="182"/>
    </row>
    <row r="877" hidden="1" spans="1:2">
      <c r="A877" s="181" t="s">
        <v>1815</v>
      </c>
      <c r="B877" s="182"/>
    </row>
    <row r="878" hidden="1" spans="1:2">
      <c r="A878" s="181" t="s">
        <v>1788</v>
      </c>
      <c r="B878" s="182"/>
    </row>
    <row r="879" hidden="1" spans="1:2">
      <c r="A879" s="181" t="s">
        <v>1816</v>
      </c>
      <c r="B879" s="182"/>
    </row>
    <row r="880" hidden="1" spans="1:2">
      <c r="A880" s="181" t="s">
        <v>1817</v>
      </c>
      <c r="B880" s="182"/>
    </row>
    <row r="881" hidden="1" spans="1:2">
      <c r="A881" s="181" t="s">
        <v>1818</v>
      </c>
      <c r="B881" s="182"/>
    </row>
    <row r="882" hidden="1" spans="1:2">
      <c r="A882" s="181" t="s">
        <v>1819</v>
      </c>
      <c r="B882" s="182">
        <f>SUM(B883:B892)</f>
        <v>0</v>
      </c>
    </row>
    <row r="883" hidden="1" spans="1:2">
      <c r="A883" s="181" t="s">
        <v>1736</v>
      </c>
      <c r="B883" s="182"/>
    </row>
    <row r="884" hidden="1" spans="1:2">
      <c r="A884" s="181" t="s">
        <v>1737</v>
      </c>
      <c r="B884" s="182"/>
    </row>
    <row r="885" hidden="1" spans="1:2">
      <c r="A885" s="181" t="s">
        <v>1738</v>
      </c>
      <c r="B885" s="182"/>
    </row>
    <row r="886" hidden="1" spans="1:2">
      <c r="A886" s="181" t="s">
        <v>1820</v>
      </c>
      <c r="B886" s="182"/>
    </row>
    <row r="887" hidden="1" spans="1:2">
      <c r="A887" s="181" t="s">
        <v>1821</v>
      </c>
      <c r="B887" s="182"/>
    </row>
    <row r="888" hidden="1" spans="1:2">
      <c r="A888" s="181" t="s">
        <v>1822</v>
      </c>
      <c r="B888" s="182"/>
    </row>
    <row r="889" hidden="1" spans="1:2">
      <c r="A889" s="181" t="s">
        <v>1823</v>
      </c>
      <c r="B889" s="182"/>
    </row>
    <row r="890" hidden="1" spans="1:2">
      <c r="A890" s="181" t="s">
        <v>1824</v>
      </c>
      <c r="B890" s="182"/>
    </row>
    <row r="891" hidden="1" spans="1:2">
      <c r="A891" s="181" t="s">
        <v>1825</v>
      </c>
      <c r="B891" s="182"/>
    </row>
    <row r="892" hidden="1" spans="1:2">
      <c r="A892" s="181" t="s">
        <v>1826</v>
      </c>
      <c r="B892" s="182"/>
    </row>
    <row r="893" hidden="1" spans="1:2">
      <c r="A893" s="181" t="s">
        <v>1827</v>
      </c>
      <c r="B893" s="182">
        <f>SUM(B894:B903)</f>
        <v>0</v>
      </c>
    </row>
    <row r="894" hidden="1" spans="1:2">
      <c r="A894" s="181" t="s">
        <v>1736</v>
      </c>
      <c r="B894" s="182"/>
    </row>
    <row r="895" hidden="1" spans="1:2">
      <c r="A895" s="181" t="s">
        <v>1737</v>
      </c>
      <c r="B895" s="182"/>
    </row>
    <row r="896" hidden="1" spans="1:2">
      <c r="A896" s="181" t="s">
        <v>1738</v>
      </c>
      <c r="B896" s="182"/>
    </row>
    <row r="897" hidden="1" spans="1:2">
      <c r="A897" s="181" t="s">
        <v>1828</v>
      </c>
      <c r="B897" s="182"/>
    </row>
    <row r="898" hidden="1" spans="1:2">
      <c r="A898" s="181" t="s">
        <v>1829</v>
      </c>
      <c r="B898" s="182"/>
    </row>
    <row r="899" hidden="1" spans="1:2">
      <c r="A899" s="181" t="s">
        <v>1830</v>
      </c>
      <c r="B899" s="182"/>
    </row>
    <row r="900" hidden="1" spans="1:2">
      <c r="A900" s="181" t="s">
        <v>1831</v>
      </c>
      <c r="B900" s="182"/>
    </row>
    <row r="901" hidden="1" spans="1:2">
      <c r="A901" s="181" t="s">
        <v>1832</v>
      </c>
      <c r="B901" s="182"/>
    </row>
    <row r="902" hidden="1" spans="1:2">
      <c r="A902" s="181" t="s">
        <v>1833</v>
      </c>
      <c r="B902" s="182"/>
    </row>
    <row r="903" hidden="1" spans="1:2">
      <c r="A903" s="181" t="s">
        <v>1834</v>
      </c>
      <c r="B903" s="182"/>
    </row>
    <row r="904" hidden="1" spans="1:2">
      <c r="A904" s="181" t="s">
        <v>1835</v>
      </c>
      <c r="B904" s="182">
        <f>SUM(B905:B909)</f>
        <v>0</v>
      </c>
    </row>
    <row r="905" hidden="1" spans="1:2">
      <c r="A905" s="181" t="s">
        <v>1836</v>
      </c>
      <c r="B905" s="182"/>
    </row>
    <row r="906" hidden="1" spans="1:2">
      <c r="A906" s="181" t="s">
        <v>1837</v>
      </c>
      <c r="B906" s="182"/>
    </row>
    <row r="907" hidden="1" spans="1:2">
      <c r="A907" s="181" t="s">
        <v>1838</v>
      </c>
      <c r="B907" s="182"/>
    </row>
    <row r="908" hidden="1" spans="1:2">
      <c r="A908" s="181" t="s">
        <v>1839</v>
      </c>
      <c r="B908" s="182"/>
    </row>
    <row r="909" hidden="1" spans="1:2">
      <c r="A909" s="181" t="s">
        <v>1840</v>
      </c>
      <c r="B909" s="182"/>
    </row>
    <row r="910" spans="1:2">
      <c r="A910" s="181" t="s">
        <v>1841</v>
      </c>
      <c r="B910" s="182">
        <f>SUM(B911:B916)</f>
        <v>238</v>
      </c>
    </row>
    <row r="911" hidden="1" spans="1:2">
      <c r="A911" s="181" t="s">
        <v>1842</v>
      </c>
      <c r="B911" s="182"/>
    </row>
    <row r="912" hidden="1" spans="1:2">
      <c r="A912" s="181" t="s">
        <v>1843</v>
      </c>
      <c r="B912" s="182"/>
    </row>
    <row r="913" spans="1:2">
      <c r="A913" s="181" t="s">
        <v>1844</v>
      </c>
      <c r="B913" s="182">
        <v>238</v>
      </c>
    </row>
    <row r="914" hidden="1" spans="1:2">
      <c r="A914" s="181" t="s">
        <v>1845</v>
      </c>
      <c r="B914" s="182"/>
    </row>
    <row r="915" hidden="1" spans="1:2">
      <c r="A915" s="181" t="s">
        <v>1846</v>
      </c>
      <c r="B915" s="182"/>
    </row>
    <row r="916" hidden="1" spans="1:2">
      <c r="A916" s="181" t="s">
        <v>1847</v>
      </c>
      <c r="B916" s="182"/>
    </row>
    <row r="917" hidden="1" spans="1:2">
      <c r="A917" s="181" t="s">
        <v>1848</v>
      </c>
      <c r="B917" s="182">
        <f>SUM(B918:B923)</f>
        <v>0</v>
      </c>
    </row>
    <row r="918" hidden="1" spans="1:2">
      <c r="A918" s="181" t="s">
        <v>1849</v>
      </c>
      <c r="B918" s="182"/>
    </row>
    <row r="919" hidden="1" spans="1:2">
      <c r="A919" s="181" t="s">
        <v>1850</v>
      </c>
      <c r="B919" s="182"/>
    </row>
    <row r="920" hidden="1" spans="1:2">
      <c r="A920" s="181" t="s">
        <v>1851</v>
      </c>
      <c r="B920" s="182"/>
    </row>
    <row r="921" hidden="1" spans="1:2">
      <c r="A921" s="181" t="s">
        <v>1852</v>
      </c>
      <c r="B921" s="182"/>
    </row>
    <row r="922" hidden="1" spans="1:2">
      <c r="A922" s="181" t="s">
        <v>1853</v>
      </c>
      <c r="B922" s="182"/>
    </row>
    <row r="923" hidden="1" spans="1:2">
      <c r="A923" s="181" t="s">
        <v>1854</v>
      </c>
      <c r="B923" s="182"/>
    </row>
    <row r="924" hidden="1" spans="1:2">
      <c r="A924" s="181" t="s">
        <v>1855</v>
      </c>
      <c r="B924" s="182">
        <f>SUM(B925:B926)</f>
        <v>0</v>
      </c>
    </row>
    <row r="925" hidden="1" spans="1:2">
      <c r="A925" s="181" t="s">
        <v>1856</v>
      </c>
      <c r="B925" s="182"/>
    </row>
    <row r="926" hidden="1" spans="1:2">
      <c r="A926" s="181" t="s">
        <v>1857</v>
      </c>
      <c r="B926" s="182"/>
    </row>
    <row r="927" hidden="1" spans="1:2">
      <c r="A927" s="181" t="s">
        <v>1858</v>
      </c>
      <c r="B927" s="182">
        <f>SUM(B928:B929)</f>
        <v>0</v>
      </c>
    </row>
    <row r="928" hidden="1" spans="1:2">
      <c r="A928" s="181" t="s">
        <v>1859</v>
      </c>
      <c r="B928" s="182"/>
    </row>
    <row r="929" hidden="1" spans="1:2">
      <c r="A929" s="181" t="s">
        <v>1860</v>
      </c>
      <c r="B929" s="182"/>
    </row>
    <row r="930" spans="1:2">
      <c r="A930" s="181" t="s">
        <v>130</v>
      </c>
      <c r="B930" s="182">
        <f>SUM(B931,B954,B964,B974,B979,B986,B991)</f>
        <v>60</v>
      </c>
    </row>
    <row r="931" spans="1:2">
      <c r="A931" s="181" t="s">
        <v>1861</v>
      </c>
      <c r="B931" s="182">
        <f>SUM(B932:B953)</f>
        <v>60</v>
      </c>
    </row>
    <row r="932" hidden="1" spans="1:2">
      <c r="A932" s="181" t="s">
        <v>1736</v>
      </c>
      <c r="B932" s="182"/>
    </row>
    <row r="933" hidden="1" spans="1:2">
      <c r="A933" s="181" t="s">
        <v>1737</v>
      </c>
      <c r="B933" s="182"/>
    </row>
    <row r="934" hidden="1" spans="1:2">
      <c r="A934" s="181" t="s">
        <v>1738</v>
      </c>
      <c r="B934" s="182"/>
    </row>
    <row r="935" spans="1:2">
      <c r="A935" s="181" t="s">
        <v>1862</v>
      </c>
      <c r="B935" s="182">
        <v>40</v>
      </c>
    </row>
    <row r="936" spans="1:2">
      <c r="A936" s="181" t="s">
        <v>1863</v>
      </c>
      <c r="B936" s="182">
        <v>20</v>
      </c>
    </row>
    <row r="937" hidden="1" spans="1:2">
      <c r="A937" s="181" t="s">
        <v>1864</v>
      </c>
      <c r="B937" s="182"/>
    </row>
    <row r="938" hidden="1" spans="1:2">
      <c r="A938" s="181" t="s">
        <v>1865</v>
      </c>
      <c r="B938" s="182"/>
    </row>
    <row r="939" hidden="1" spans="1:2">
      <c r="A939" s="181" t="s">
        <v>1866</v>
      </c>
      <c r="B939" s="182"/>
    </row>
    <row r="940" hidden="1" spans="1:2">
      <c r="A940" s="181" t="s">
        <v>1867</v>
      </c>
      <c r="B940" s="182"/>
    </row>
    <row r="941" hidden="1" spans="1:2">
      <c r="A941" s="181" t="s">
        <v>1868</v>
      </c>
      <c r="B941" s="182"/>
    </row>
    <row r="942" hidden="1" spans="1:2">
      <c r="A942" s="181" t="s">
        <v>1869</v>
      </c>
      <c r="B942" s="182"/>
    </row>
    <row r="943" hidden="1" spans="1:2">
      <c r="A943" s="181" t="s">
        <v>1870</v>
      </c>
      <c r="B943" s="182"/>
    </row>
    <row r="944" hidden="1" spans="1:2">
      <c r="A944" s="181" t="s">
        <v>1871</v>
      </c>
      <c r="B944" s="182"/>
    </row>
    <row r="945" hidden="1" spans="1:2">
      <c r="A945" s="181" t="s">
        <v>1872</v>
      </c>
      <c r="B945" s="182"/>
    </row>
    <row r="946" hidden="1" spans="1:2">
      <c r="A946" s="181" t="s">
        <v>1873</v>
      </c>
      <c r="B946" s="182"/>
    </row>
    <row r="947" hidden="1" spans="1:2">
      <c r="A947" s="181" t="s">
        <v>1874</v>
      </c>
      <c r="B947" s="182"/>
    </row>
    <row r="948" hidden="1" spans="1:2">
      <c r="A948" s="181" t="s">
        <v>1875</v>
      </c>
      <c r="B948" s="182"/>
    </row>
    <row r="949" hidden="1" spans="1:2">
      <c r="A949" s="181" t="s">
        <v>1876</v>
      </c>
      <c r="B949" s="182"/>
    </row>
    <row r="950" hidden="1" spans="1:2">
      <c r="A950" s="181" t="s">
        <v>1877</v>
      </c>
      <c r="B950" s="182"/>
    </row>
    <row r="951" hidden="1" spans="1:2">
      <c r="A951" s="181" t="s">
        <v>1878</v>
      </c>
      <c r="B951" s="182"/>
    </row>
    <row r="952" hidden="1" spans="1:2">
      <c r="A952" s="181" t="s">
        <v>1879</v>
      </c>
      <c r="B952" s="182"/>
    </row>
    <row r="953" hidden="1" spans="1:2">
      <c r="A953" s="181" t="s">
        <v>1880</v>
      </c>
      <c r="B953" s="182"/>
    </row>
    <row r="954" hidden="1" spans="1:2">
      <c r="A954" s="181" t="s">
        <v>1881</v>
      </c>
      <c r="B954" s="182">
        <f>SUM(B955:B963)</f>
        <v>0</v>
      </c>
    </row>
    <row r="955" hidden="1" spans="1:2">
      <c r="A955" s="181" t="s">
        <v>1736</v>
      </c>
      <c r="B955" s="182"/>
    </row>
    <row r="956" hidden="1" spans="1:2">
      <c r="A956" s="181" t="s">
        <v>1737</v>
      </c>
      <c r="B956" s="182"/>
    </row>
    <row r="957" hidden="1" spans="1:2">
      <c r="A957" s="181" t="s">
        <v>1738</v>
      </c>
      <c r="B957" s="182"/>
    </row>
    <row r="958" hidden="1" spans="1:2">
      <c r="A958" s="181" t="s">
        <v>1882</v>
      </c>
      <c r="B958" s="182"/>
    </row>
    <row r="959" hidden="1" spans="1:2">
      <c r="A959" s="181" t="s">
        <v>1883</v>
      </c>
      <c r="B959" s="182"/>
    </row>
    <row r="960" hidden="1" spans="1:2">
      <c r="A960" s="181" t="s">
        <v>1884</v>
      </c>
      <c r="B960" s="182"/>
    </row>
    <row r="961" hidden="1" spans="1:2">
      <c r="A961" s="181" t="s">
        <v>1885</v>
      </c>
      <c r="B961" s="182"/>
    </row>
    <row r="962" hidden="1" spans="1:2">
      <c r="A962" s="181" t="s">
        <v>1886</v>
      </c>
      <c r="B962" s="182"/>
    </row>
    <row r="963" hidden="1" spans="1:2">
      <c r="A963" s="181" t="s">
        <v>1887</v>
      </c>
      <c r="B963" s="182"/>
    </row>
    <row r="964" hidden="1" spans="1:2">
      <c r="A964" s="181" t="s">
        <v>1888</v>
      </c>
      <c r="B964" s="182">
        <f>SUM(B965:B973)</f>
        <v>0</v>
      </c>
    </row>
    <row r="965" hidden="1" spans="1:2">
      <c r="A965" s="181" t="s">
        <v>1736</v>
      </c>
      <c r="B965" s="182"/>
    </row>
    <row r="966" hidden="1" spans="1:2">
      <c r="A966" s="181" t="s">
        <v>1737</v>
      </c>
      <c r="B966" s="182"/>
    </row>
    <row r="967" hidden="1" spans="1:2">
      <c r="A967" s="181" t="s">
        <v>1738</v>
      </c>
      <c r="B967" s="182"/>
    </row>
    <row r="968" hidden="1" spans="1:2">
      <c r="A968" s="181" t="s">
        <v>1889</v>
      </c>
      <c r="B968" s="182"/>
    </row>
    <row r="969" hidden="1" spans="1:2">
      <c r="A969" s="181" t="s">
        <v>1890</v>
      </c>
      <c r="B969" s="182"/>
    </row>
    <row r="970" hidden="1" spans="1:2">
      <c r="A970" s="181" t="s">
        <v>1891</v>
      </c>
      <c r="B970" s="182"/>
    </row>
    <row r="971" hidden="1" spans="1:2">
      <c r="A971" s="181" t="s">
        <v>1892</v>
      </c>
      <c r="B971" s="182"/>
    </row>
    <row r="972" hidden="1" spans="1:2">
      <c r="A972" s="181" t="s">
        <v>1893</v>
      </c>
      <c r="B972" s="182"/>
    </row>
    <row r="973" hidden="1" spans="1:2">
      <c r="A973" s="181" t="s">
        <v>1894</v>
      </c>
      <c r="B973" s="182"/>
    </row>
    <row r="974" hidden="1" spans="1:2">
      <c r="A974" s="181" t="s">
        <v>1895</v>
      </c>
      <c r="B974" s="182">
        <f>SUM(B975:B978)</f>
        <v>0</v>
      </c>
    </row>
    <row r="975" hidden="1" spans="1:2">
      <c r="A975" s="181" t="s">
        <v>1896</v>
      </c>
      <c r="B975" s="182"/>
    </row>
    <row r="976" hidden="1" spans="1:2">
      <c r="A976" s="181" t="s">
        <v>1897</v>
      </c>
      <c r="B976" s="182"/>
    </row>
    <row r="977" hidden="1" spans="1:2">
      <c r="A977" s="181" t="s">
        <v>1898</v>
      </c>
      <c r="B977" s="182"/>
    </row>
    <row r="978" hidden="1" spans="1:2">
      <c r="A978" s="181" t="s">
        <v>1899</v>
      </c>
      <c r="B978" s="182"/>
    </row>
    <row r="979" hidden="1" spans="1:2">
      <c r="A979" s="181" t="s">
        <v>1900</v>
      </c>
      <c r="B979" s="182">
        <f>SUM(B980:B985)</f>
        <v>0</v>
      </c>
    </row>
    <row r="980" hidden="1" spans="1:2">
      <c r="A980" s="181" t="s">
        <v>1736</v>
      </c>
      <c r="B980" s="182"/>
    </row>
    <row r="981" hidden="1" spans="1:2">
      <c r="A981" s="181" t="s">
        <v>1737</v>
      </c>
      <c r="B981" s="182"/>
    </row>
    <row r="982" hidden="1" spans="1:2">
      <c r="A982" s="181" t="s">
        <v>1738</v>
      </c>
      <c r="B982" s="182"/>
    </row>
    <row r="983" hidden="1" spans="1:2">
      <c r="A983" s="181" t="s">
        <v>1886</v>
      </c>
      <c r="B983" s="182"/>
    </row>
    <row r="984" hidden="1" spans="1:2">
      <c r="A984" s="181" t="s">
        <v>1901</v>
      </c>
      <c r="B984" s="182"/>
    </row>
    <row r="985" hidden="1" spans="1:2">
      <c r="A985" s="181" t="s">
        <v>1902</v>
      </c>
      <c r="B985" s="182"/>
    </row>
    <row r="986" hidden="1" spans="1:2">
      <c r="A986" s="181" t="s">
        <v>1903</v>
      </c>
      <c r="B986" s="182">
        <f>SUM(B987:B990)</f>
        <v>0</v>
      </c>
    </row>
    <row r="987" hidden="1" spans="1:2">
      <c r="A987" s="181" t="s">
        <v>1904</v>
      </c>
      <c r="B987" s="182"/>
    </row>
    <row r="988" hidden="1" spans="1:2">
      <c r="A988" s="181" t="s">
        <v>1905</v>
      </c>
      <c r="B988" s="182"/>
    </row>
    <row r="989" hidden="1" spans="1:2">
      <c r="A989" s="181" t="s">
        <v>1906</v>
      </c>
      <c r="B989" s="182"/>
    </row>
    <row r="990" hidden="1" spans="1:2">
      <c r="A990" s="181" t="s">
        <v>1907</v>
      </c>
      <c r="B990" s="182"/>
    </row>
    <row r="991" hidden="1" spans="1:2">
      <c r="A991" s="181" t="s">
        <v>1908</v>
      </c>
      <c r="B991" s="182">
        <f>SUM(B992:B993)</f>
        <v>0</v>
      </c>
    </row>
    <row r="992" hidden="1" spans="1:2">
      <c r="A992" s="181" t="s">
        <v>1909</v>
      </c>
      <c r="B992" s="182"/>
    </row>
    <row r="993" hidden="1" spans="1:2">
      <c r="A993" s="181" t="s">
        <v>1910</v>
      </c>
      <c r="B993" s="182"/>
    </row>
    <row r="994" hidden="1" spans="1:2">
      <c r="A994" s="181" t="s">
        <v>132</v>
      </c>
      <c r="B994" s="182">
        <f>SUM(B995,B1005,B1021,B1026,B1040,B1047,B1054)</f>
        <v>0</v>
      </c>
    </row>
    <row r="995" hidden="1" spans="1:2">
      <c r="A995" s="181" t="s">
        <v>1911</v>
      </c>
      <c r="B995" s="182">
        <f>SUM(B996:B1004)</f>
        <v>0</v>
      </c>
    </row>
    <row r="996" hidden="1" spans="1:2">
      <c r="A996" s="181" t="s">
        <v>1736</v>
      </c>
      <c r="B996" s="182"/>
    </row>
    <row r="997" hidden="1" spans="1:2">
      <c r="A997" s="181" t="s">
        <v>1737</v>
      </c>
      <c r="B997" s="182"/>
    </row>
    <row r="998" hidden="1" spans="1:2">
      <c r="A998" s="181" t="s">
        <v>1738</v>
      </c>
      <c r="B998" s="182"/>
    </row>
    <row r="999" hidden="1" spans="1:2">
      <c r="A999" s="181" t="s">
        <v>1912</v>
      </c>
      <c r="B999" s="182"/>
    </row>
    <row r="1000" hidden="1" spans="1:2">
      <c r="A1000" s="181" t="s">
        <v>1913</v>
      </c>
      <c r="B1000" s="182"/>
    </row>
    <row r="1001" hidden="1" spans="1:2">
      <c r="A1001" s="181" t="s">
        <v>1914</v>
      </c>
      <c r="B1001" s="182"/>
    </row>
    <row r="1002" hidden="1" spans="1:2">
      <c r="A1002" s="181" t="s">
        <v>1915</v>
      </c>
      <c r="B1002" s="182"/>
    </row>
    <row r="1003" hidden="1" spans="1:2">
      <c r="A1003" s="181" t="s">
        <v>1916</v>
      </c>
      <c r="B1003" s="182"/>
    </row>
    <row r="1004" hidden="1" spans="1:2">
      <c r="A1004" s="181" t="s">
        <v>1917</v>
      </c>
      <c r="B1004" s="182"/>
    </row>
    <row r="1005" hidden="1" spans="1:2">
      <c r="A1005" s="181" t="s">
        <v>1918</v>
      </c>
      <c r="B1005" s="182">
        <f>SUM(B1006:B1020)</f>
        <v>0</v>
      </c>
    </row>
    <row r="1006" hidden="1" spans="1:2">
      <c r="A1006" s="181" t="s">
        <v>1736</v>
      </c>
      <c r="B1006" s="182"/>
    </row>
    <row r="1007" hidden="1" spans="1:2">
      <c r="A1007" s="181" t="s">
        <v>1737</v>
      </c>
      <c r="B1007" s="182"/>
    </row>
    <row r="1008" hidden="1" spans="1:2">
      <c r="A1008" s="181" t="s">
        <v>1738</v>
      </c>
      <c r="B1008" s="182"/>
    </row>
    <row r="1009" hidden="1" spans="1:2">
      <c r="A1009" s="181" t="s">
        <v>1919</v>
      </c>
      <c r="B1009" s="182"/>
    </row>
    <row r="1010" hidden="1" spans="1:2">
      <c r="A1010" s="181" t="s">
        <v>1920</v>
      </c>
      <c r="B1010" s="182"/>
    </row>
    <row r="1011" hidden="1" spans="1:2">
      <c r="A1011" s="181" t="s">
        <v>1921</v>
      </c>
      <c r="B1011" s="182"/>
    </row>
    <row r="1012" hidden="1" spans="1:2">
      <c r="A1012" s="181" t="s">
        <v>1922</v>
      </c>
      <c r="B1012" s="182"/>
    </row>
    <row r="1013" hidden="1" spans="1:2">
      <c r="A1013" s="181" t="s">
        <v>1923</v>
      </c>
      <c r="B1013" s="182"/>
    </row>
    <row r="1014" hidden="1" spans="1:2">
      <c r="A1014" s="181" t="s">
        <v>1924</v>
      </c>
      <c r="B1014" s="182"/>
    </row>
    <row r="1015" hidden="1" spans="1:2">
      <c r="A1015" s="181" t="s">
        <v>1925</v>
      </c>
      <c r="B1015" s="182"/>
    </row>
    <row r="1016" hidden="1" spans="1:2">
      <c r="A1016" s="181" t="s">
        <v>1926</v>
      </c>
      <c r="B1016" s="182"/>
    </row>
    <row r="1017" hidden="1" spans="1:2">
      <c r="A1017" s="181" t="s">
        <v>1927</v>
      </c>
      <c r="B1017" s="182"/>
    </row>
    <row r="1018" hidden="1" spans="1:2">
      <c r="A1018" s="181" t="s">
        <v>1928</v>
      </c>
      <c r="B1018" s="182"/>
    </row>
    <row r="1019" hidden="1" spans="1:2">
      <c r="A1019" s="181" t="s">
        <v>1929</v>
      </c>
      <c r="B1019" s="182"/>
    </row>
    <row r="1020" hidden="1" spans="1:2">
      <c r="A1020" s="181" t="s">
        <v>1930</v>
      </c>
      <c r="B1020" s="182"/>
    </row>
    <row r="1021" hidden="1" spans="1:2">
      <c r="A1021" s="181" t="s">
        <v>1931</v>
      </c>
      <c r="B1021" s="182">
        <f>SUM(B1022:B1025)</f>
        <v>0</v>
      </c>
    </row>
    <row r="1022" hidden="1" spans="1:2">
      <c r="A1022" s="181" t="s">
        <v>1736</v>
      </c>
      <c r="B1022" s="182"/>
    </row>
    <row r="1023" hidden="1" spans="1:2">
      <c r="A1023" s="181" t="s">
        <v>1737</v>
      </c>
      <c r="B1023" s="182"/>
    </row>
    <row r="1024" hidden="1" spans="1:2">
      <c r="A1024" s="181" t="s">
        <v>1738</v>
      </c>
      <c r="B1024" s="182"/>
    </row>
    <row r="1025" hidden="1" spans="1:2">
      <c r="A1025" s="181" t="s">
        <v>1932</v>
      </c>
      <c r="B1025" s="182"/>
    </row>
    <row r="1026" hidden="1" spans="1:2">
      <c r="A1026" s="181" t="s">
        <v>1933</v>
      </c>
      <c r="B1026" s="182">
        <f>SUM(B1027:B1039)</f>
        <v>0</v>
      </c>
    </row>
    <row r="1027" hidden="1" spans="1:2">
      <c r="A1027" s="181" t="s">
        <v>1736</v>
      </c>
      <c r="B1027" s="182"/>
    </row>
    <row r="1028" hidden="1" spans="1:2">
      <c r="A1028" s="181" t="s">
        <v>1737</v>
      </c>
      <c r="B1028" s="182"/>
    </row>
    <row r="1029" hidden="1" spans="1:2">
      <c r="A1029" s="181" t="s">
        <v>1738</v>
      </c>
      <c r="B1029" s="182"/>
    </row>
    <row r="1030" hidden="1" spans="1:2">
      <c r="A1030" s="181" t="s">
        <v>1934</v>
      </c>
      <c r="B1030" s="182"/>
    </row>
    <row r="1031" hidden="1" spans="1:2">
      <c r="A1031" s="181" t="s">
        <v>1935</v>
      </c>
      <c r="B1031" s="182"/>
    </row>
    <row r="1032" hidden="1" spans="1:2">
      <c r="A1032" s="181" t="s">
        <v>1936</v>
      </c>
      <c r="B1032" s="182"/>
    </row>
    <row r="1033" hidden="1" spans="1:2">
      <c r="A1033" s="181" t="s">
        <v>1937</v>
      </c>
      <c r="B1033" s="182"/>
    </row>
    <row r="1034" hidden="1" spans="1:2">
      <c r="A1034" s="181" t="s">
        <v>1938</v>
      </c>
      <c r="B1034" s="182"/>
    </row>
    <row r="1035" hidden="1" spans="1:2">
      <c r="A1035" s="181" t="s">
        <v>1939</v>
      </c>
      <c r="B1035" s="182"/>
    </row>
    <row r="1036" hidden="1" spans="1:2">
      <c r="A1036" s="181" t="s">
        <v>1940</v>
      </c>
      <c r="B1036" s="182"/>
    </row>
    <row r="1037" hidden="1" spans="1:2">
      <c r="A1037" s="181" t="s">
        <v>1886</v>
      </c>
      <c r="B1037" s="182"/>
    </row>
    <row r="1038" hidden="1" spans="1:2">
      <c r="A1038" s="181" t="s">
        <v>1941</v>
      </c>
      <c r="B1038" s="182"/>
    </row>
    <row r="1039" hidden="1" spans="1:2">
      <c r="A1039" s="181" t="s">
        <v>1942</v>
      </c>
      <c r="B1039" s="182"/>
    </row>
    <row r="1040" hidden="1" spans="1:2">
      <c r="A1040" s="181" t="s">
        <v>1943</v>
      </c>
      <c r="B1040" s="182">
        <f>SUM(B1041:B1046)</f>
        <v>0</v>
      </c>
    </row>
    <row r="1041" hidden="1" spans="1:2">
      <c r="A1041" s="181" t="s">
        <v>1736</v>
      </c>
      <c r="B1041" s="182"/>
    </row>
    <row r="1042" hidden="1" spans="1:2">
      <c r="A1042" s="181" t="s">
        <v>1737</v>
      </c>
      <c r="B1042" s="182"/>
    </row>
    <row r="1043" hidden="1" spans="1:2">
      <c r="A1043" s="181" t="s">
        <v>1738</v>
      </c>
      <c r="B1043" s="182"/>
    </row>
    <row r="1044" hidden="1" spans="1:2">
      <c r="A1044" s="181" t="s">
        <v>1944</v>
      </c>
      <c r="B1044" s="182"/>
    </row>
    <row r="1045" hidden="1" spans="1:2">
      <c r="A1045" s="181" t="s">
        <v>1945</v>
      </c>
      <c r="B1045" s="182"/>
    </row>
    <row r="1046" hidden="1" spans="1:2">
      <c r="A1046" s="181" t="s">
        <v>1946</v>
      </c>
      <c r="B1046" s="182"/>
    </row>
    <row r="1047" hidden="1" spans="1:2">
      <c r="A1047" s="181" t="s">
        <v>1947</v>
      </c>
      <c r="B1047" s="182">
        <f>SUM(B1048:B1053)</f>
        <v>0</v>
      </c>
    </row>
    <row r="1048" hidden="1" spans="1:2">
      <c r="A1048" s="181" t="s">
        <v>1736</v>
      </c>
      <c r="B1048" s="182"/>
    </row>
    <row r="1049" hidden="1" spans="1:2">
      <c r="A1049" s="181" t="s">
        <v>1737</v>
      </c>
      <c r="B1049" s="182"/>
    </row>
    <row r="1050" hidden="1" spans="1:2">
      <c r="A1050" s="181" t="s">
        <v>1738</v>
      </c>
      <c r="B1050" s="182"/>
    </row>
    <row r="1051" hidden="1" spans="1:2">
      <c r="A1051" s="181" t="s">
        <v>1948</v>
      </c>
      <c r="B1051" s="182"/>
    </row>
    <row r="1052" hidden="1" spans="1:2">
      <c r="A1052" s="181" t="s">
        <v>1949</v>
      </c>
      <c r="B1052" s="182"/>
    </row>
    <row r="1053" hidden="1" spans="1:2">
      <c r="A1053" s="181" t="s">
        <v>1950</v>
      </c>
      <c r="B1053" s="182"/>
    </row>
    <row r="1054" hidden="1" spans="1:2">
      <c r="A1054" s="181" t="s">
        <v>1951</v>
      </c>
      <c r="B1054" s="182">
        <f>SUM(B1055:B1059)</f>
        <v>0</v>
      </c>
    </row>
    <row r="1055" hidden="1" spans="1:2">
      <c r="A1055" s="181" t="s">
        <v>1952</v>
      </c>
      <c r="B1055" s="182"/>
    </row>
    <row r="1056" hidden="1" spans="1:2">
      <c r="A1056" s="181" t="s">
        <v>1953</v>
      </c>
      <c r="B1056" s="182"/>
    </row>
    <row r="1057" hidden="1" spans="1:2">
      <c r="A1057" s="181" t="s">
        <v>1954</v>
      </c>
      <c r="B1057" s="182"/>
    </row>
    <row r="1058" hidden="1" spans="1:2">
      <c r="A1058" s="181" t="s">
        <v>1955</v>
      </c>
      <c r="B1058" s="182"/>
    </row>
    <row r="1059" hidden="1" spans="1:2">
      <c r="A1059" s="181" t="s">
        <v>1956</v>
      </c>
      <c r="B1059" s="182"/>
    </row>
    <row r="1060" hidden="1" spans="1:2">
      <c r="A1060" s="181" t="s">
        <v>134</v>
      </c>
      <c r="B1060" s="182">
        <f>SUM(B1061,B1071,B1077)</f>
        <v>0</v>
      </c>
    </row>
    <row r="1061" hidden="1" spans="1:2">
      <c r="A1061" s="181" t="s">
        <v>1957</v>
      </c>
      <c r="B1061" s="182">
        <f>SUM(B1062:B1070)</f>
        <v>0</v>
      </c>
    </row>
    <row r="1062" hidden="1" spans="1:2">
      <c r="A1062" s="181" t="s">
        <v>1736</v>
      </c>
      <c r="B1062" s="182"/>
    </row>
    <row r="1063" hidden="1" spans="1:2">
      <c r="A1063" s="181" t="s">
        <v>1737</v>
      </c>
      <c r="B1063" s="182"/>
    </row>
    <row r="1064" hidden="1" spans="1:2">
      <c r="A1064" s="181" t="s">
        <v>1738</v>
      </c>
      <c r="B1064" s="182"/>
    </row>
    <row r="1065" hidden="1" spans="1:2">
      <c r="A1065" s="181" t="s">
        <v>1958</v>
      </c>
      <c r="B1065" s="182"/>
    </row>
    <row r="1066" hidden="1" spans="1:2">
      <c r="A1066" s="181" t="s">
        <v>1959</v>
      </c>
      <c r="B1066" s="182"/>
    </row>
    <row r="1067" hidden="1" spans="1:2">
      <c r="A1067" s="181" t="s">
        <v>1960</v>
      </c>
      <c r="B1067" s="182"/>
    </row>
    <row r="1068" hidden="1" spans="1:2">
      <c r="A1068" s="181" t="s">
        <v>1961</v>
      </c>
      <c r="B1068" s="182"/>
    </row>
    <row r="1069" hidden="1" spans="1:2">
      <c r="A1069" s="181" t="s">
        <v>1754</v>
      </c>
      <c r="B1069" s="182"/>
    </row>
    <row r="1070" hidden="1" spans="1:2">
      <c r="A1070" s="181" t="s">
        <v>1962</v>
      </c>
      <c r="B1070" s="182"/>
    </row>
    <row r="1071" hidden="1" spans="1:2">
      <c r="A1071" s="181" t="s">
        <v>1963</v>
      </c>
      <c r="B1071" s="182">
        <f>SUM(B1072:B1076)</f>
        <v>0</v>
      </c>
    </row>
    <row r="1072" hidden="1" spans="1:2">
      <c r="A1072" s="181" t="s">
        <v>1736</v>
      </c>
      <c r="B1072" s="182"/>
    </row>
    <row r="1073" hidden="1" spans="1:2">
      <c r="A1073" s="181" t="s">
        <v>1737</v>
      </c>
      <c r="B1073" s="182"/>
    </row>
    <row r="1074" hidden="1" spans="1:2">
      <c r="A1074" s="181" t="s">
        <v>1738</v>
      </c>
      <c r="B1074" s="182"/>
    </row>
    <row r="1075" hidden="1" spans="1:2">
      <c r="A1075" s="181" t="s">
        <v>1964</v>
      </c>
      <c r="B1075" s="182"/>
    </row>
    <row r="1076" hidden="1" spans="1:2">
      <c r="A1076" s="181" t="s">
        <v>1965</v>
      </c>
      <c r="B1076" s="182"/>
    </row>
    <row r="1077" hidden="1" spans="1:2">
      <c r="A1077" s="181" t="s">
        <v>1966</v>
      </c>
      <c r="B1077" s="182">
        <f>SUM(B1078:B1079)</f>
        <v>0</v>
      </c>
    </row>
    <row r="1078" hidden="1" spans="1:2">
      <c r="A1078" s="181" t="s">
        <v>1967</v>
      </c>
      <c r="B1078" s="182"/>
    </row>
    <row r="1079" hidden="1" spans="1:2">
      <c r="A1079" s="181" t="s">
        <v>1968</v>
      </c>
      <c r="B1079" s="182"/>
    </row>
    <row r="1080" hidden="1" spans="1:2">
      <c r="A1080" s="181" t="s">
        <v>135</v>
      </c>
      <c r="B1080" s="182">
        <f>SUM(B1081,B1088,B1094)</f>
        <v>0</v>
      </c>
    </row>
    <row r="1081" hidden="1" spans="1:2">
      <c r="A1081" s="181" t="s">
        <v>1969</v>
      </c>
      <c r="B1081" s="182">
        <f>SUM(B1082:B1087)</f>
        <v>0</v>
      </c>
    </row>
    <row r="1082" hidden="1" spans="1:2">
      <c r="A1082" s="181" t="s">
        <v>1736</v>
      </c>
      <c r="B1082" s="182"/>
    </row>
    <row r="1083" hidden="1" spans="1:2">
      <c r="A1083" s="181" t="s">
        <v>1737</v>
      </c>
      <c r="B1083" s="182"/>
    </row>
    <row r="1084" hidden="1" spans="1:2">
      <c r="A1084" s="181" t="s">
        <v>1738</v>
      </c>
      <c r="B1084" s="182"/>
    </row>
    <row r="1085" hidden="1" spans="1:2">
      <c r="A1085" s="181" t="s">
        <v>1970</v>
      </c>
      <c r="B1085" s="182"/>
    </row>
    <row r="1086" hidden="1" spans="1:2">
      <c r="A1086" s="181" t="s">
        <v>1754</v>
      </c>
      <c r="B1086" s="182"/>
    </row>
    <row r="1087" hidden="1" spans="1:2">
      <c r="A1087" s="181" t="s">
        <v>1971</v>
      </c>
      <c r="B1087" s="182"/>
    </row>
    <row r="1088" hidden="1" spans="1:2">
      <c r="A1088" s="181" t="s">
        <v>1972</v>
      </c>
      <c r="B1088" s="182">
        <f>SUM(B1089:B1093)</f>
        <v>0</v>
      </c>
    </row>
    <row r="1089" hidden="1" spans="1:2">
      <c r="A1089" s="181" t="s">
        <v>1973</v>
      </c>
      <c r="B1089" s="182"/>
    </row>
    <row r="1090" hidden="1" spans="1:2">
      <c r="A1090" s="181" t="s">
        <v>1974</v>
      </c>
      <c r="B1090" s="182"/>
    </row>
    <row r="1091" hidden="1" spans="1:2">
      <c r="A1091" s="181" t="s">
        <v>1975</v>
      </c>
      <c r="B1091" s="182"/>
    </row>
    <row r="1092" hidden="1" spans="1:2">
      <c r="A1092" s="181" t="s">
        <v>1976</v>
      </c>
      <c r="B1092" s="182"/>
    </row>
    <row r="1093" hidden="1" spans="1:2">
      <c r="A1093" s="181" t="s">
        <v>1977</v>
      </c>
      <c r="B1093" s="182"/>
    </row>
    <row r="1094" hidden="1" spans="1:2">
      <c r="A1094" s="181" t="s">
        <v>1978</v>
      </c>
      <c r="B1094" s="182"/>
    </row>
    <row r="1095" hidden="1" spans="1:2">
      <c r="A1095" s="181" t="s">
        <v>136</v>
      </c>
      <c r="B1095" s="182">
        <f>SUM(B1096:B1104)</f>
        <v>0</v>
      </c>
    </row>
    <row r="1096" hidden="1" spans="1:2">
      <c r="A1096" s="181" t="s">
        <v>1979</v>
      </c>
      <c r="B1096" s="182"/>
    </row>
    <row r="1097" hidden="1" spans="1:2">
      <c r="A1097" s="181" t="s">
        <v>1980</v>
      </c>
      <c r="B1097" s="182"/>
    </row>
    <row r="1098" hidden="1" spans="1:2">
      <c r="A1098" s="181" t="s">
        <v>1981</v>
      </c>
      <c r="B1098" s="182"/>
    </row>
    <row r="1099" hidden="1" spans="1:2">
      <c r="A1099" s="181" t="s">
        <v>1982</v>
      </c>
      <c r="B1099" s="182"/>
    </row>
    <row r="1100" hidden="1" spans="1:2">
      <c r="A1100" s="181" t="s">
        <v>1983</v>
      </c>
      <c r="B1100" s="182"/>
    </row>
    <row r="1101" hidden="1" spans="1:2">
      <c r="A1101" s="181" t="s">
        <v>1753</v>
      </c>
      <c r="B1101" s="182"/>
    </row>
    <row r="1102" hidden="1" spans="1:2">
      <c r="A1102" s="181" t="s">
        <v>1984</v>
      </c>
      <c r="B1102" s="182"/>
    </row>
    <row r="1103" hidden="1" spans="1:2">
      <c r="A1103" s="181" t="s">
        <v>1985</v>
      </c>
      <c r="B1103" s="182"/>
    </row>
    <row r="1104" hidden="1" spans="1:2">
      <c r="A1104" s="181" t="s">
        <v>336</v>
      </c>
      <c r="B1104" s="182"/>
    </row>
    <row r="1105" hidden="1" spans="1:2">
      <c r="A1105" s="181" t="s">
        <v>1986</v>
      </c>
      <c r="B1105" s="182">
        <f>SUM(B1106,B1125,B1144,B1153,B1168)</f>
        <v>0</v>
      </c>
    </row>
    <row r="1106" hidden="1" spans="1:2">
      <c r="A1106" s="181" t="s">
        <v>1987</v>
      </c>
      <c r="B1106" s="182">
        <f>SUM(B1107:B1124)</f>
        <v>0</v>
      </c>
    </row>
    <row r="1107" hidden="1" spans="1:2">
      <c r="A1107" s="181" t="s">
        <v>1736</v>
      </c>
      <c r="B1107" s="182"/>
    </row>
    <row r="1108" hidden="1" spans="1:2">
      <c r="A1108" s="181" t="s">
        <v>1737</v>
      </c>
      <c r="B1108" s="182"/>
    </row>
    <row r="1109" hidden="1" spans="1:2">
      <c r="A1109" s="181" t="s">
        <v>1738</v>
      </c>
      <c r="B1109" s="182"/>
    </row>
    <row r="1110" hidden="1" spans="1:2">
      <c r="A1110" s="181" t="s">
        <v>1988</v>
      </c>
      <c r="B1110" s="182"/>
    </row>
    <row r="1111" hidden="1" spans="1:2">
      <c r="A1111" s="181" t="s">
        <v>1989</v>
      </c>
      <c r="B1111" s="182"/>
    </row>
    <row r="1112" hidden="1" spans="1:2">
      <c r="A1112" s="181" t="s">
        <v>1990</v>
      </c>
      <c r="B1112" s="182"/>
    </row>
    <row r="1113" hidden="1" spans="1:2">
      <c r="A1113" s="181" t="s">
        <v>1991</v>
      </c>
      <c r="B1113" s="182"/>
    </row>
    <row r="1114" hidden="1" spans="1:2">
      <c r="A1114" s="181" t="s">
        <v>1992</v>
      </c>
      <c r="B1114" s="182"/>
    </row>
    <row r="1115" hidden="1" spans="1:2">
      <c r="A1115" s="181" t="s">
        <v>1993</v>
      </c>
      <c r="B1115" s="182"/>
    </row>
    <row r="1116" hidden="1" spans="1:2">
      <c r="A1116" s="181" t="s">
        <v>1994</v>
      </c>
      <c r="B1116" s="182"/>
    </row>
    <row r="1117" hidden="1" spans="1:2">
      <c r="A1117" s="181" t="s">
        <v>1995</v>
      </c>
      <c r="B1117" s="182"/>
    </row>
    <row r="1118" hidden="1" spans="1:2">
      <c r="A1118" s="181" t="s">
        <v>1996</v>
      </c>
      <c r="B1118" s="182"/>
    </row>
    <row r="1119" hidden="1" spans="1:2">
      <c r="A1119" s="181" t="s">
        <v>1997</v>
      </c>
      <c r="B1119" s="182"/>
    </row>
    <row r="1120" hidden="1" spans="1:2">
      <c r="A1120" s="181" t="s">
        <v>1998</v>
      </c>
      <c r="B1120" s="182"/>
    </row>
    <row r="1121" hidden="1" spans="1:2">
      <c r="A1121" s="181" t="s">
        <v>1999</v>
      </c>
      <c r="B1121" s="182"/>
    </row>
    <row r="1122" hidden="1" spans="1:2">
      <c r="A1122" s="181" t="s">
        <v>2000</v>
      </c>
      <c r="B1122" s="182"/>
    </row>
    <row r="1123" hidden="1" spans="1:2">
      <c r="A1123" s="181" t="s">
        <v>1754</v>
      </c>
      <c r="B1123" s="182"/>
    </row>
    <row r="1124" hidden="1" spans="1:2">
      <c r="A1124" s="181" t="s">
        <v>2001</v>
      </c>
      <c r="B1124" s="182"/>
    </row>
    <row r="1125" hidden="1" spans="1:2">
      <c r="A1125" s="181" t="s">
        <v>2002</v>
      </c>
      <c r="B1125" s="182">
        <f>SUM(B1126:B1143)</f>
        <v>0</v>
      </c>
    </row>
    <row r="1126" hidden="1" spans="1:2">
      <c r="A1126" s="181" t="s">
        <v>1736</v>
      </c>
      <c r="B1126" s="182"/>
    </row>
    <row r="1127" hidden="1" spans="1:2">
      <c r="A1127" s="181" t="s">
        <v>1737</v>
      </c>
      <c r="B1127" s="182"/>
    </row>
    <row r="1128" hidden="1" spans="1:2">
      <c r="A1128" s="181" t="s">
        <v>1738</v>
      </c>
      <c r="B1128" s="182"/>
    </row>
    <row r="1129" hidden="1" spans="1:2">
      <c r="A1129" s="181" t="s">
        <v>2003</v>
      </c>
      <c r="B1129" s="182"/>
    </row>
    <row r="1130" hidden="1" spans="1:2">
      <c r="A1130" s="181" t="s">
        <v>2004</v>
      </c>
      <c r="B1130" s="182"/>
    </row>
    <row r="1131" hidden="1" spans="1:2">
      <c r="A1131" s="181" t="s">
        <v>2005</v>
      </c>
      <c r="B1131" s="182"/>
    </row>
    <row r="1132" hidden="1" spans="1:2">
      <c r="A1132" s="181" t="s">
        <v>2006</v>
      </c>
      <c r="B1132" s="182"/>
    </row>
    <row r="1133" hidden="1" spans="1:2">
      <c r="A1133" s="181" t="s">
        <v>2007</v>
      </c>
      <c r="B1133" s="182"/>
    </row>
    <row r="1134" hidden="1" spans="1:2">
      <c r="A1134" s="181" t="s">
        <v>2008</v>
      </c>
      <c r="B1134" s="182"/>
    </row>
    <row r="1135" hidden="1" spans="1:2">
      <c r="A1135" s="181" t="s">
        <v>2009</v>
      </c>
      <c r="B1135" s="182"/>
    </row>
    <row r="1136" hidden="1" spans="1:2">
      <c r="A1136" s="181" t="s">
        <v>2010</v>
      </c>
      <c r="B1136" s="182"/>
    </row>
    <row r="1137" hidden="1" spans="1:2">
      <c r="A1137" s="181" t="s">
        <v>2011</v>
      </c>
      <c r="B1137" s="182"/>
    </row>
    <row r="1138" hidden="1" spans="1:2">
      <c r="A1138" s="181" t="s">
        <v>2012</v>
      </c>
      <c r="B1138" s="182"/>
    </row>
    <row r="1139" hidden="1" spans="1:2">
      <c r="A1139" s="181" t="s">
        <v>2013</v>
      </c>
      <c r="B1139" s="182"/>
    </row>
    <row r="1140" hidden="1" spans="1:2">
      <c r="A1140" s="181" t="s">
        <v>2014</v>
      </c>
      <c r="B1140" s="182"/>
    </row>
    <row r="1141" hidden="1" spans="1:2">
      <c r="A1141" s="181" t="s">
        <v>2015</v>
      </c>
      <c r="B1141" s="182"/>
    </row>
    <row r="1142" hidden="1" spans="1:2">
      <c r="A1142" s="181" t="s">
        <v>1754</v>
      </c>
      <c r="B1142" s="182"/>
    </row>
    <row r="1143" hidden="1" spans="1:2">
      <c r="A1143" s="181" t="s">
        <v>2016</v>
      </c>
      <c r="B1143" s="182"/>
    </row>
    <row r="1144" hidden="1" spans="1:2">
      <c r="A1144" s="181" t="s">
        <v>2017</v>
      </c>
      <c r="B1144" s="182">
        <f>SUM(B1145:B1152)</f>
        <v>0</v>
      </c>
    </row>
    <row r="1145" hidden="1" spans="1:2">
      <c r="A1145" s="181" t="s">
        <v>1736</v>
      </c>
      <c r="B1145" s="182"/>
    </row>
    <row r="1146" hidden="1" spans="1:2">
      <c r="A1146" s="181" t="s">
        <v>1737</v>
      </c>
      <c r="B1146" s="182"/>
    </row>
    <row r="1147" hidden="1" spans="1:2">
      <c r="A1147" s="181" t="s">
        <v>1738</v>
      </c>
      <c r="B1147" s="182"/>
    </row>
    <row r="1148" hidden="1" spans="1:2">
      <c r="A1148" s="181" t="s">
        <v>2018</v>
      </c>
      <c r="B1148" s="182"/>
    </row>
    <row r="1149" hidden="1" spans="1:2">
      <c r="A1149" s="181" t="s">
        <v>2019</v>
      </c>
      <c r="B1149" s="182"/>
    </row>
    <row r="1150" hidden="1" spans="1:2">
      <c r="A1150" s="181" t="s">
        <v>2020</v>
      </c>
      <c r="B1150" s="182"/>
    </row>
    <row r="1151" hidden="1" spans="1:2">
      <c r="A1151" s="181" t="s">
        <v>1754</v>
      </c>
      <c r="B1151" s="182"/>
    </row>
    <row r="1152" hidden="1" spans="1:2">
      <c r="A1152" s="181" t="s">
        <v>2021</v>
      </c>
      <c r="B1152" s="182"/>
    </row>
    <row r="1153" hidden="1" spans="1:2">
      <c r="A1153" s="181" t="s">
        <v>2022</v>
      </c>
      <c r="B1153" s="182">
        <f>SUM(B1154:B1167)</f>
        <v>0</v>
      </c>
    </row>
    <row r="1154" hidden="1" spans="1:2">
      <c r="A1154" s="181" t="s">
        <v>1736</v>
      </c>
      <c r="B1154" s="182"/>
    </row>
    <row r="1155" hidden="1" spans="1:2">
      <c r="A1155" s="181" t="s">
        <v>1737</v>
      </c>
      <c r="B1155" s="182"/>
    </row>
    <row r="1156" hidden="1" spans="1:2">
      <c r="A1156" s="181" t="s">
        <v>1738</v>
      </c>
      <c r="B1156" s="182"/>
    </row>
    <row r="1157" hidden="1" spans="1:2">
      <c r="A1157" s="181" t="s">
        <v>2023</v>
      </c>
      <c r="B1157" s="182"/>
    </row>
    <row r="1158" hidden="1" spans="1:2">
      <c r="A1158" s="181" t="s">
        <v>2024</v>
      </c>
      <c r="B1158" s="182"/>
    </row>
    <row r="1159" hidden="1" spans="1:2">
      <c r="A1159" s="181" t="s">
        <v>2025</v>
      </c>
      <c r="B1159" s="182"/>
    </row>
    <row r="1160" hidden="1" spans="1:2">
      <c r="A1160" s="181" t="s">
        <v>2026</v>
      </c>
      <c r="B1160" s="182"/>
    </row>
    <row r="1161" hidden="1" spans="1:2">
      <c r="A1161" s="181" t="s">
        <v>2027</v>
      </c>
      <c r="B1161" s="182"/>
    </row>
    <row r="1162" hidden="1" spans="1:2">
      <c r="A1162" s="181" t="s">
        <v>2028</v>
      </c>
      <c r="B1162" s="182"/>
    </row>
    <row r="1163" hidden="1" spans="1:2">
      <c r="A1163" s="181" t="s">
        <v>2029</v>
      </c>
      <c r="B1163" s="182"/>
    </row>
    <row r="1164" hidden="1" spans="1:2">
      <c r="A1164" s="181" t="s">
        <v>2030</v>
      </c>
      <c r="B1164" s="182"/>
    </row>
    <row r="1165" hidden="1" spans="1:2">
      <c r="A1165" s="181" t="s">
        <v>2031</v>
      </c>
      <c r="B1165" s="182"/>
    </row>
    <row r="1166" hidden="1" spans="1:2">
      <c r="A1166" s="181" t="s">
        <v>2032</v>
      </c>
      <c r="B1166" s="182"/>
    </row>
    <row r="1167" hidden="1" spans="1:2">
      <c r="A1167" s="181" t="s">
        <v>2033</v>
      </c>
      <c r="B1167" s="182"/>
    </row>
    <row r="1168" hidden="1" spans="1:2">
      <c r="A1168" s="181" t="s">
        <v>2034</v>
      </c>
      <c r="B1168" s="182"/>
    </row>
    <row r="1169" spans="1:2">
      <c r="A1169" s="181" t="s">
        <v>138</v>
      </c>
      <c r="B1169" s="182">
        <f>SUM(B1170,B1179,B1183)</f>
        <v>55</v>
      </c>
    </row>
    <row r="1170" hidden="1" spans="1:2">
      <c r="A1170" s="181" t="s">
        <v>2035</v>
      </c>
      <c r="B1170" s="182">
        <f>SUM(B1171:B1178)</f>
        <v>0</v>
      </c>
    </row>
    <row r="1171" hidden="1" spans="1:2">
      <c r="A1171" s="181" t="s">
        <v>2036</v>
      </c>
      <c r="B1171" s="182"/>
    </row>
    <row r="1172" hidden="1" spans="1:2">
      <c r="A1172" s="181" t="s">
        <v>2037</v>
      </c>
      <c r="B1172" s="182"/>
    </row>
    <row r="1173" hidden="1" spans="1:2">
      <c r="A1173" s="181" t="s">
        <v>2038</v>
      </c>
      <c r="B1173" s="182"/>
    </row>
    <row r="1174" hidden="1" spans="1:2">
      <c r="A1174" s="181" t="s">
        <v>2039</v>
      </c>
      <c r="B1174" s="182"/>
    </row>
    <row r="1175" hidden="1" spans="1:2">
      <c r="A1175" s="181" t="s">
        <v>2040</v>
      </c>
      <c r="B1175" s="182"/>
    </row>
    <row r="1176" hidden="1" spans="1:2">
      <c r="A1176" s="181" t="s">
        <v>2041</v>
      </c>
      <c r="B1176" s="182"/>
    </row>
    <row r="1177" hidden="1" spans="1:2">
      <c r="A1177" s="181" t="s">
        <v>2042</v>
      </c>
      <c r="B1177" s="182"/>
    </row>
    <row r="1178" hidden="1" spans="1:2">
      <c r="A1178" s="181" t="s">
        <v>2043</v>
      </c>
      <c r="B1178" s="182"/>
    </row>
    <row r="1179" spans="1:2">
      <c r="A1179" s="181" t="s">
        <v>2044</v>
      </c>
      <c r="B1179" s="182">
        <f>SUM(B1180:B1182)</f>
        <v>55</v>
      </c>
    </row>
    <row r="1180" spans="1:2">
      <c r="A1180" s="181" t="s">
        <v>2045</v>
      </c>
      <c r="B1180" s="182">
        <v>46</v>
      </c>
    </row>
    <row r="1181" hidden="1" spans="1:2">
      <c r="A1181" s="181" t="s">
        <v>2046</v>
      </c>
      <c r="B1181" s="182"/>
    </row>
    <row r="1182" spans="1:2">
      <c r="A1182" s="181" t="s">
        <v>2047</v>
      </c>
      <c r="B1182" s="182">
        <v>9</v>
      </c>
    </row>
    <row r="1183" hidden="1" spans="1:2">
      <c r="A1183" s="181" t="s">
        <v>2048</v>
      </c>
      <c r="B1183" s="182">
        <f>SUM(B1184:B1186)</f>
        <v>0</v>
      </c>
    </row>
    <row r="1184" hidden="1" spans="1:2">
      <c r="A1184" s="181" t="s">
        <v>2049</v>
      </c>
      <c r="B1184" s="182"/>
    </row>
    <row r="1185" hidden="1" spans="1:2">
      <c r="A1185" s="181" t="s">
        <v>2050</v>
      </c>
      <c r="B1185" s="182"/>
    </row>
    <row r="1186" hidden="1" spans="1:2">
      <c r="A1186" s="181" t="s">
        <v>2051</v>
      </c>
      <c r="B1186" s="182"/>
    </row>
    <row r="1187" hidden="1" spans="1:2">
      <c r="A1187" s="181" t="s">
        <v>139</v>
      </c>
      <c r="B1187" s="182">
        <f>SUM(B1188,B1203,B1217,B1222,B1228)</f>
        <v>0</v>
      </c>
    </row>
    <row r="1188" hidden="1" spans="1:2">
      <c r="A1188" s="181" t="s">
        <v>2052</v>
      </c>
      <c r="B1188" s="182">
        <f>SUM(B1189:B1202)</f>
        <v>0</v>
      </c>
    </row>
    <row r="1189" hidden="1" spans="1:2">
      <c r="A1189" s="181" t="s">
        <v>1736</v>
      </c>
      <c r="B1189" s="182"/>
    </row>
    <row r="1190" hidden="1" spans="1:2">
      <c r="A1190" s="181" t="s">
        <v>1737</v>
      </c>
      <c r="B1190" s="182"/>
    </row>
    <row r="1191" hidden="1" spans="1:2">
      <c r="A1191" s="181" t="s">
        <v>1738</v>
      </c>
      <c r="B1191" s="182"/>
    </row>
    <row r="1192" hidden="1" spans="1:2">
      <c r="A1192" s="181" t="s">
        <v>2053</v>
      </c>
      <c r="B1192" s="182"/>
    </row>
    <row r="1193" hidden="1" spans="1:2">
      <c r="A1193" s="181" t="s">
        <v>2054</v>
      </c>
      <c r="B1193" s="182"/>
    </row>
    <row r="1194" hidden="1" spans="1:2">
      <c r="A1194" s="181" t="s">
        <v>2055</v>
      </c>
      <c r="B1194" s="182"/>
    </row>
    <row r="1195" hidden="1" spans="1:2">
      <c r="A1195" s="181" t="s">
        <v>2056</v>
      </c>
      <c r="B1195" s="182"/>
    </row>
    <row r="1196" hidden="1" spans="1:2">
      <c r="A1196" s="181" t="s">
        <v>2057</v>
      </c>
      <c r="B1196" s="182"/>
    </row>
    <row r="1197" hidden="1" spans="1:2">
      <c r="A1197" s="181" t="s">
        <v>2058</v>
      </c>
      <c r="B1197" s="182"/>
    </row>
    <row r="1198" hidden="1" spans="1:2">
      <c r="A1198" s="181" t="s">
        <v>2059</v>
      </c>
      <c r="B1198" s="182"/>
    </row>
    <row r="1199" hidden="1" spans="1:2">
      <c r="A1199" s="181" t="s">
        <v>2060</v>
      </c>
      <c r="B1199" s="182"/>
    </row>
    <row r="1200" hidden="1" spans="1:2">
      <c r="A1200" s="181" t="s">
        <v>2061</v>
      </c>
      <c r="B1200" s="182"/>
    </row>
    <row r="1201" hidden="1" spans="1:2">
      <c r="A1201" s="181" t="s">
        <v>1754</v>
      </c>
      <c r="B1201" s="182"/>
    </row>
    <row r="1202" hidden="1" spans="1:2">
      <c r="A1202" s="181" t="s">
        <v>2062</v>
      </c>
      <c r="B1202" s="182"/>
    </row>
    <row r="1203" hidden="1" spans="1:2">
      <c r="A1203" s="181" t="s">
        <v>2063</v>
      </c>
      <c r="B1203" s="182">
        <f>SUM(B1204:B1216)</f>
        <v>0</v>
      </c>
    </row>
    <row r="1204" hidden="1" spans="1:2">
      <c r="A1204" s="181" t="s">
        <v>1736</v>
      </c>
      <c r="B1204" s="182"/>
    </row>
    <row r="1205" hidden="1" spans="1:2">
      <c r="A1205" s="181" t="s">
        <v>1737</v>
      </c>
      <c r="B1205" s="182"/>
    </row>
    <row r="1206" hidden="1" spans="1:2">
      <c r="A1206" s="181" t="s">
        <v>1738</v>
      </c>
      <c r="B1206" s="182"/>
    </row>
    <row r="1207" hidden="1" spans="1:2">
      <c r="A1207" s="181" t="s">
        <v>2064</v>
      </c>
      <c r="B1207" s="182"/>
    </row>
    <row r="1208" hidden="1" spans="1:2">
      <c r="A1208" s="181" t="s">
        <v>2065</v>
      </c>
      <c r="B1208" s="182"/>
    </row>
    <row r="1209" hidden="1" spans="1:2">
      <c r="A1209" s="181" t="s">
        <v>2066</v>
      </c>
      <c r="B1209" s="182"/>
    </row>
    <row r="1210" hidden="1" spans="1:2">
      <c r="A1210" s="181" t="s">
        <v>2067</v>
      </c>
      <c r="B1210" s="182"/>
    </row>
    <row r="1211" hidden="1" spans="1:2">
      <c r="A1211" s="181" t="s">
        <v>2068</v>
      </c>
      <c r="B1211" s="182"/>
    </row>
    <row r="1212" hidden="1" spans="1:2">
      <c r="A1212" s="181" t="s">
        <v>2069</v>
      </c>
      <c r="B1212" s="182"/>
    </row>
    <row r="1213" hidden="1" spans="1:2">
      <c r="A1213" s="181" t="s">
        <v>2070</v>
      </c>
      <c r="B1213" s="182"/>
    </row>
    <row r="1214" hidden="1" spans="1:2">
      <c r="A1214" s="181" t="s">
        <v>2071</v>
      </c>
      <c r="B1214" s="182"/>
    </row>
    <row r="1215" hidden="1" spans="1:2">
      <c r="A1215" s="181" t="s">
        <v>1754</v>
      </c>
      <c r="B1215" s="182"/>
    </row>
    <row r="1216" hidden="1" spans="1:2">
      <c r="A1216" s="181" t="s">
        <v>2072</v>
      </c>
      <c r="B1216" s="182"/>
    </row>
    <row r="1217" hidden="1" spans="1:2">
      <c r="A1217" s="181" t="s">
        <v>2073</v>
      </c>
      <c r="B1217" s="182">
        <f>SUM(B1218:B1221)</f>
        <v>0</v>
      </c>
    </row>
    <row r="1218" hidden="1" spans="1:2">
      <c r="A1218" s="181" t="s">
        <v>2074</v>
      </c>
      <c r="B1218" s="182"/>
    </row>
    <row r="1219" hidden="1" spans="1:2">
      <c r="A1219" s="181" t="s">
        <v>2075</v>
      </c>
      <c r="B1219" s="182"/>
    </row>
    <row r="1220" hidden="1" spans="1:2">
      <c r="A1220" s="181" t="s">
        <v>2076</v>
      </c>
      <c r="B1220" s="182"/>
    </row>
    <row r="1221" hidden="1" spans="1:2">
      <c r="A1221" s="181" t="s">
        <v>2077</v>
      </c>
      <c r="B1221" s="182"/>
    </row>
    <row r="1222" hidden="1" spans="1:2">
      <c r="A1222" s="181" t="s">
        <v>2078</v>
      </c>
      <c r="B1222" s="182">
        <f>SUM(B1223:B1227)</f>
        <v>0</v>
      </c>
    </row>
    <row r="1223" hidden="1" spans="1:2">
      <c r="A1223" s="181" t="s">
        <v>2079</v>
      </c>
      <c r="B1223" s="182"/>
    </row>
    <row r="1224" hidden="1" spans="1:2">
      <c r="A1224" s="181" t="s">
        <v>2080</v>
      </c>
      <c r="B1224" s="182"/>
    </row>
    <row r="1225" hidden="1" spans="1:2">
      <c r="A1225" s="181" t="s">
        <v>2081</v>
      </c>
      <c r="B1225" s="182"/>
    </row>
    <row r="1226" hidden="1" spans="1:2">
      <c r="A1226" s="181" t="s">
        <v>2082</v>
      </c>
      <c r="B1226" s="182"/>
    </row>
    <row r="1227" hidden="1" spans="1:2">
      <c r="A1227" s="181" t="s">
        <v>2083</v>
      </c>
      <c r="B1227" s="182"/>
    </row>
    <row r="1228" hidden="1" spans="1:2">
      <c r="A1228" s="181" t="s">
        <v>2084</v>
      </c>
      <c r="B1228" s="182">
        <f>SUM(B1229:B1239)</f>
        <v>0</v>
      </c>
    </row>
    <row r="1229" hidden="1" spans="1:2">
      <c r="A1229" s="181" t="s">
        <v>2085</v>
      </c>
      <c r="B1229" s="182"/>
    </row>
    <row r="1230" hidden="1" spans="1:2">
      <c r="A1230" s="181" t="s">
        <v>2086</v>
      </c>
      <c r="B1230" s="182"/>
    </row>
    <row r="1231" hidden="1" spans="1:2">
      <c r="A1231" s="181" t="s">
        <v>2087</v>
      </c>
      <c r="B1231" s="182"/>
    </row>
    <row r="1232" hidden="1" spans="1:2">
      <c r="A1232" s="181" t="s">
        <v>2088</v>
      </c>
      <c r="B1232" s="182"/>
    </row>
    <row r="1233" hidden="1" spans="1:2">
      <c r="A1233" s="181" t="s">
        <v>2089</v>
      </c>
      <c r="B1233" s="182"/>
    </row>
    <row r="1234" hidden="1" spans="1:2">
      <c r="A1234" s="181" t="s">
        <v>2090</v>
      </c>
      <c r="B1234" s="182"/>
    </row>
    <row r="1235" hidden="1" spans="1:2">
      <c r="A1235" s="181" t="s">
        <v>2091</v>
      </c>
      <c r="B1235" s="182"/>
    </row>
    <row r="1236" hidden="1" spans="1:2">
      <c r="A1236" s="181" t="s">
        <v>2092</v>
      </c>
      <c r="B1236" s="182"/>
    </row>
    <row r="1237" hidden="1" spans="1:2">
      <c r="A1237" s="181" t="s">
        <v>2093</v>
      </c>
      <c r="B1237" s="182"/>
    </row>
    <row r="1238" hidden="1" spans="1:2">
      <c r="A1238" s="181" t="s">
        <v>2094</v>
      </c>
      <c r="B1238" s="182"/>
    </row>
    <row r="1239" hidden="1" spans="1:2">
      <c r="A1239" s="181" t="s">
        <v>2095</v>
      </c>
      <c r="B1239" s="182"/>
    </row>
    <row r="1240" spans="1:2">
      <c r="A1240" s="181" t="s">
        <v>2096</v>
      </c>
      <c r="B1240" s="182">
        <f>SUM(B1241,B1253,B1259,B1265,B1273,B1286,B1290,B1296)</f>
        <v>50</v>
      </c>
    </row>
    <row r="1241" spans="1:2">
      <c r="A1241" s="181" t="s">
        <v>2097</v>
      </c>
      <c r="B1241" s="182">
        <f>SUM(B1242:B1252)</f>
        <v>50</v>
      </c>
    </row>
    <row r="1242" hidden="1" spans="1:2">
      <c r="A1242" s="181" t="s">
        <v>2098</v>
      </c>
      <c r="B1242" s="182"/>
    </row>
    <row r="1243" hidden="1" spans="1:2">
      <c r="A1243" s="181" t="s">
        <v>2099</v>
      </c>
      <c r="B1243" s="182"/>
    </row>
    <row r="1244" hidden="1" spans="1:2">
      <c r="A1244" s="181" t="s">
        <v>2100</v>
      </c>
      <c r="B1244" s="182"/>
    </row>
    <row r="1245" hidden="1" spans="1:2">
      <c r="A1245" s="181" t="s">
        <v>2101</v>
      </c>
      <c r="B1245" s="182"/>
    </row>
    <row r="1246" hidden="1" spans="1:2">
      <c r="A1246" s="181" t="s">
        <v>2102</v>
      </c>
      <c r="B1246" s="182"/>
    </row>
    <row r="1247" spans="1:2">
      <c r="A1247" s="181" t="s">
        <v>2103</v>
      </c>
      <c r="B1247" s="182">
        <v>50</v>
      </c>
    </row>
    <row r="1248" hidden="1" spans="1:2">
      <c r="A1248" s="181" t="s">
        <v>2104</v>
      </c>
      <c r="B1248" s="182"/>
    </row>
    <row r="1249" hidden="1" spans="1:2">
      <c r="A1249" s="181" t="s">
        <v>2105</v>
      </c>
      <c r="B1249" s="182"/>
    </row>
    <row r="1250" hidden="1" spans="1:2">
      <c r="A1250" s="181" t="s">
        <v>2106</v>
      </c>
      <c r="B1250" s="182"/>
    </row>
    <row r="1251" hidden="1" spans="1:2">
      <c r="A1251" s="181" t="s">
        <v>2107</v>
      </c>
      <c r="B1251" s="182"/>
    </row>
    <row r="1252" hidden="1" spans="1:2">
      <c r="A1252" s="181" t="s">
        <v>2108</v>
      </c>
      <c r="B1252" s="182"/>
    </row>
    <row r="1253" hidden="1" spans="1:2">
      <c r="A1253" s="181" t="s">
        <v>2109</v>
      </c>
      <c r="B1253" s="182">
        <f>SUM(B1254:B1258)</f>
        <v>0</v>
      </c>
    </row>
    <row r="1254" hidden="1" spans="1:2">
      <c r="A1254" s="181" t="s">
        <v>2098</v>
      </c>
      <c r="B1254" s="182"/>
    </row>
    <row r="1255" hidden="1" spans="1:2">
      <c r="A1255" s="181" t="s">
        <v>2110</v>
      </c>
      <c r="B1255" s="182"/>
    </row>
    <row r="1256" hidden="1" spans="1:2">
      <c r="A1256" s="181" t="s">
        <v>2100</v>
      </c>
      <c r="B1256" s="182"/>
    </row>
    <row r="1257" hidden="1" spans="1:2">
      <c r="A1257" s="181" t="s">
        <v>2111</v>
      </c>
      <c r="B1257" s="182"/>
    </row>
    <row r="1258" hidden="1" spans="1:2">
      <c r="A1258" s="181" t="s">
        <v>2112</v>
      </c>
      <c r="B1258" s="182"/>
    </row>
    <row r="1259" hidden="1" spans="1:2">
      <c r="A1259" s="181" t="s">
        <v>2113</v>
      </c>
      <c r="B1259" s="182">
        <f>SUM(B1260:B1264)</f>
        <v>0</v>
      </c>
    </row>
    <row r="1260" hidden="1" spans="1:2">
      <c r="A1260" s="181" t="s">
        <v>2098</v>
      </c>
      <c r="B1260" s="182"/>
    </row>
    <row r="1261" hidden="1" spans="1:2">
      <c r="A1261" s="181" t="s">
        <v>2099</v>
      </c>
      <c r="B1261" s="182"/>
    </row>
    <row r="1262" hidden="1" spans="1:2">
      <c r="A1262" s="181" t="s">
        <v>2100</v>
      </c>
      <c r="B1262" s="182"/>
    </row>
    <row r="1263" hidden="1" spans="1:2">
      <c r="A1263" s="181" t="s">
        <v>2114</v>
      </c>
      <c r="B1263" s="182"/>
    </row>
    <row r="1264" hidden="1" spans="1:2">
      <c r="A1264" s="181" t="s">
        <v>2115</v>
      </c>
      <c r="B1264" s="182"/>
    </row>
    <row r="1265" hidden="1" spans="1:2">
      <c r="A1265" s="181" t="s">
        <v>2116</v>
      </c>
      <c r="B1265" s="182">
        <f>SUM(B1266:B1272)</f>
        <v>0</v>
      </c>
    </row>
    <row r="1266" hidden="1" spans="1:2">
      <c r="A1266" s="181" t="s">
        <v>2098</v>
      </c>
      <c r="B1266" s="182"/>
    </row>
    <row r="1267" hidden="1" spans="1:2">
      <c r="A1267" s="181" t="s">
        <v>2099</v>
      </c>
      <c r="B1267" s="182"/>
    </row>
    <row r="1268" hidden="1" spans="1:2">
      <c r="A1268" s="181" t="s">
        <v>2100</v>
      </c>
      <c r="B1268" s="182"/>
    </row>
    <row r="1269" hidden="1" spans="1:2">
      <c r="A1269" s="181" t="s">
        <v>2117</v>
      </c>
      <c r="B1269" s="182"/>
    </row>
    <row r="1270" hidden="1" spans="1:2">
      <c r="A1270" s="181" t="s">
        <v>2118</v>
      </c>
      <c r="B1270" s="182"/>
    </row>
    <row r="1271" hidden="1" spans="1:2">
      <c r="A1271" s="181" t="s">
        <v>2107</v>
      </c>
      <c r="B1271" s="182"/>
    </row>
    <row r="1272" hidden="1" spans="1:2">
      <c r="A1272" s="181" t="s">
        <v>2119</v>
      </c>
      <c r="B1272" s="182"/>
    </row>
    <row r="1273" hidden="1" spans="1:2">
      <c r="A1273" s="181" t="s">
        <v>2120</v>
      </c>
      <c r="B1273" s="182">
        <f>SUM(B1274:B1285)</f>
        <v>0</v>
      </c>
    </row>
    <row r="1274" hidden="1" spans="1:2">
      <c r="A1274" s="181" t="s">
        <v>2098</v>
      </c>
      <c r="B1274" s="182"/>
    </row>
    <row r="1275" hidden="1" spans="1:2">
      <c r="A1275" s="181" t="s">
        <v>2099</v>
      </c>
      <c r="B1275" s="182"/>
    </row>
    <row r="1276" hidden="1" spans="1:2">
      <c r="A1276" s="181" t="s">
        <v>2100</v>
      </c>
      <c r="B1276" s="182"/>
    </row>
    <row r="1277" hidden="1" spans="1:2">
      <c r="A1277" s="181" t="s">
        <v>2121</v>
      </c>
      <c r="B1277" s="182"/>
    </row>
    <row r="1278" hidden="1" spans="1:2">
      <c r="A1278" s="181" t="s">
        <v>2122</v>
      </c>
      <c r="B1278" s="182"/>
    </row>
    <row r="1279" hidden="1" spans="1:2">
      <c r="A1279" s="181" t="s">
        <v>2123</v>
      </c>
      <c r="B1279" s="182"/>
    </row>
    <row r="1280" hidden="1" spans="1:2">
      <c r="A1280" s="181" t="s">
        <v>2124</v>
      </c>
      <c r="B1280" s="182"/>
    </row>
    <row r="1281" hidden="1" spans="1:2">
      <c r="A1281" s="181" t="s">
        <v>2125</v>
      </c>
      <c r="B1281" s="182"/>
    </row>
    <row r="1282" hidden="1" spans="1:2">
      <c r="A1282" s="181" t="s">
        <v>2126</v>
      </c>
      <c r="B1282" s="182"/>
    </row>
    <row r="1283" hidden="1" spans="1:2">
      <c r="A1283" s="181" t="s">
        <v>2127</v>
      </c>
      <c r="B1283" s="182"/>
    </row>
    <row r="1284" hidden="1" spans="1:2">
      <c r="A1284" s="181" t="s">
        <v>2128</v>
      </c>
      <c r="B1284" s="182"/>
    </row>
    <row r="1285" hidden="1" spans="1:2">
      <c r="A1285" s="181" t="s">
        <v>2129</v>
      </c>
      <c r="B1285" s="182"/>
    </row>
    <row r="1286" hidden="1" spans="1:2">
      <c r="A1286" s="181" t="s">
        <v>2130</v>
      </c>
      <c r="B1286" s="182">
        <f>SUM(B1287:B1289)</f>
        <v>0</v>
      </c>
    </row>
    <row r="1287" hidden="1" spans="1:2">
      <c r="A1287" s="181" t="s">
        <v>2131</v>
      </c>
      <c r="B1287" s="182"/>
    </row>
    <row r="1288" hidden="1" spans="1:2">
      <c r="A1288" s="181" t="s">
        <v>2132</v>
      </c>
      <c r="B1288" s="182"/>
    </row>
    <row r="1289" hidden="1" spans="1:2">
      <c r="A1289" s="181" t="s">
        <v>2133</v>
      </c>
      <c r="B1289" s="182"/>
    </row>
    <row r="1290" hidden="1" spans="1:2">
      <c r="A1290" s="181" t="s">
        <v>2134</v>
      </c>
      <c r="B1290" s="182">
        <f>SUM(B1291:B1295)</f>
        <v>0</v>
      </c>
    </row>
    <row r="1291" hidden="1" spans="1:2">
      <c r="A1291" s="181" t="s">
        <v>2135</v>
      </c>
      <c r="B1291" s="182"/>
    </row>
    <row r="1292" hidden="1" spans="1:2">
      <c r="A1292" s="181" t="s">
        <v>2136</v>
      </c>
      <c r="B1292" s="182"/>
    </row>
    <row r="1293" hidden="1" spans="1:2">
      <c r="A1293" s="181" t="s">
        <v>2137</v>
      </c>
      <c r="B1293" s="182"/>
    </row>
    <row r="1294" hidden="1" spans="1:2">
      <c r="A1294" s="181" t="s">
        <v>2138</v>
      </c>
      <c r="B1294" s="182"/>
    </row>
    <row r="1295" hidden="1" spans="1:2">
      <c r="A1295" s="181" t="s">
        <v>2139</v>
      </c>
      <c r="B1295" s="182"/>
    </row>
    <row r="1296" hidden="1" spans="1:2">
      <c r="A1296" s="181" t="s">
        <v>2140</v>
      </c>
      <c r="B1296" s="182"/>
    </row>
    <row r="1297" hidden="1" spans="1:2">
      <c r="A1297" s="181" t="s">
        <v>2141</v>
      </c>
      <c r="B1297" s="182"/>
    </row>
    <row r="1298" hidden="1" spans="1:2">
      <c r="A1298" s="181" t="s">
        <v>2142</v>
      </c>
      <c r="B1298" s="182">
        <f>SUM(B1299)</f>
        <v>0</v>
      </c>
    </row>
    <row r="1299" hidden="1" spans="1:2">
      <c r="A1299" s="181" t="s">
        <v>2143</v>
      </c>
      <c r="B1299" s="182">
        <f>SUM(B1300:B1303)</f>
        <v>0</v>
      </c>
    </row>
    <row r="1300" hidden="1" spans="1:2">
      <c r="A1300" s="181" t="s">
        <v>2144</v>
      </c>
      <c r="B1300" s="182"/>
    </row>
    <row r="1301" hidden="1" spans="1:2">
      <c r="A1301" s="181" t="s">
        <v>2145</v>
      </c>
      <c r="B1301" s="182"/>
    </row>
    <row r="1302" hidden="1" spans="1:2">
      <c r="A1302" s="181" t="s">
        <v>2146</v>
      </c>
      <c r="B1302" s="182"/>
    </row>
    <row r="1303" hidden="1" spans="1:2">
      <c r="A1303" s="181" t="s">
        <v>2147</v>
      </c>
      <c r="B1303" s="182"/>
    </row>
    <row r="1304" hidden="1" spans="1:2">
      <c r="A1304" s="181" t="s">
        <v>2148</v>
      </c>
      <c r="B1304" s="182">
        <f>SUM(B1305)</f>
        <v>0</v>
      </c>
    </row>
    <row r="1305" hidden="1" spans="1:2">
      <c r="A1305" s="181" t="s">
        <v>2149</v>
      </c>
      <c r="B1305" s="182">
        <f>SUM(B1306:B1309)</f>
        <v>0</v>
      </c>
    </row>
    <row r="1306" hidden="1" spans="1:2">
      <c r="A1306" s="181" t="s">
        <v>2150</v>
      </c>
      <c r="B1306" s="182"/>
    </row>
    <row r="1307" hidden="1" spans="1:2">
      <c r="A1307" s="181" t="s">
        <v>2151</v>
      </c>
      <c r="B1307" s="182"/>
    </row>
    <row r="1308" hidden="1" spans="1:2">
      <c r="A1308" s="181" t="s">
        <v>2152</v>
      </c>
      <c r="B1308" s="182"/>
    </row>
    <row r="1309" hidden="1" spans="1:2">
      <c r="A1309" s="181" t="s">
        <v>2153</v>
      </c>
      <c r="B1309" s="182"/>
    </row>
    <row r="1310" hidden="1" spans="1:2">
      <c r="A1310" s="181" t="s">
        <v>2154</v>
      </c>
      <c r="B1310" s="182">
        <f>SUM(B1311)</f>
        <v>0</v>
      </c>
    </row>
    <row r="1311" hidden="1" spans="1:2">
      <c r="A1311" s="181" t="s">
        <v>2155</v>
      </c>
      <c r="B1311" s="182"/>
    </row>
    <row r="1312" hidden="1" spans="1:2">
      <c r="A1312" s="181" t="s">
        <v>2156</v>
      </c>
      <c r="B1312" s="182">
        <f>SUM(B1313:B1314)</f>
        <v>0</v>
      </c>
    </row>
    <row r="1313" hidden="1" spans="1:2">
      <c r="A1313" s="181" t="s">
        <v>2157</v>
      </c>
      <c r="B1313" s="182"/>
    </row>
    <row r="1314" hidden="1" spans="1:2">
      <c r="A1314" s="181" t="s">
        <v>2158</v>
      </c>
      <c r="B1314" s="182"/>
    </row>
  </sheetData>
  <autoFilter ref="A5:B1314">
    <filterColumn colId="1">
      <filters>
        <filter val="10"/>
        <filter val="50"/>
        <filter val="110"/>
        <filter val="150"/>
        <filter val="11"/>
        <filter val="51"/>
        <filter val="12"/>
        <filter val="594"/>
        <filter val="15"/>
        <filter val="55"/>
        <filter val="16"/>
        <filter val="17"/>
        <filter val="157"/>
        <filter val="758"/>
        <filter val="19"/>
        <filter val="20"/>
        <filter val="60"/>
        <filter val="21"/>
        <filter val="24"/>
        <filter val="164"/>
        <filter val="25"/>
        <filter val="65"/>
        <filter val="67"/>
        <filter val="28"/>
        <filter val="30"/>
        <filter val="70"/>
        <filter val="130"/>
        <filter val="32"/>
        <filter val="34"/>
        <filter val="75"/>
        <filter val="475"/>
        <filter val="835"/>
        <filter val="2,835"/>
        <filter val="178"/>
        <filter val="238"/>
        <filter val="40"/>
        <filter val="80"/>
        <filter val="140"/>
        <filter val="580"/>
        <filter val="283"/>
        <filter val="4"/>
        <filter val="84"/>
        <filter val="5"/>
        <filter val="45"/>
        <filter val="6"/>
        <filter val="46"/>
        <filter val="7"/>
        <filter val="47"/>
        <filter val="87"/>
        <filter val="187"/>
        <filter val="8"/>
        <filter val="9"/>
      </filters>
    </filterColumn>
    <extLst/>
  </autoFilter>
  <mergeCells count="4">
    <mergeCell ref="A1:B1"/>
    <mergeCell ref="A2:B2"/>
    <mergeCell ref="A3:B3"/>
    <mergeCell ref="A4:B4"/>
  </mergeCells>
  <printOptions horizontalCentered="1"/>
  <pageMargins left="0.236220472440945" right="0.236220472440945" top="0.590551181102362" bottom="0.62992125984252" header="0.31496062992126" footer="0.31496062992126"/>
  <pageSetup paperSize="9" orientation="portrait" errors="blank"/>
  <headerFooter alignWithMargins="0">
    <oddFooter>&amp;C&amp;P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tabColor rgb="FF7030A0"/>
  </sheetPr>
  <dimension ref="A1:D31"/>
  <sheetViews>
    <sheetView showZeros="0" topLeftCell="A4" workbookViewId="0">
      <selection activeCell="C8" sqref="C8"/>
    </sheetView>
  </sheetViews>
  <sheetFormatPr defaultColWidth="9" defaultRowHeight="12.75" outlineLevelCol="3"/>
  <cols>
    <col min="1" max="1" width="32.875" style="159" customWidth="1"/>
    <col min="2" max="4" width="18.125" style="160" customWidth="1"/>
    <col min="5" max="16384" width="9" style="159"/>
  </cols>
  <sheetData>
    <row r="1" ht="20.25" customHeight="1" spans="1:4">
      <c r="A1" s="13" t="s">
        <v>2159</v>
      </c>
      <c r="B1" s="13"/>
      <c r="C1" s="13"/>
      <c r="D1" s="13"/>
    </row>
    <row r="2" ht="29.25" customHeight="1" spans="1:4">
      <c r="A2" s="15" t="s">
        <v>1641</v>
      </c>
      <c r="B2" s="15"/>
      <c r="C2" s="15"/>
      <c r="D2" s="15"/>
    </row>
    <row r="3" ht="18" customHeight="1" spans="1:4">
      <c r="A3" s="161" t="s">
        <v>2160</v>
      </c>
      <c r="B3" s="161"/>
      <c r="C3" s="161"/>
      <c r="D3" s="161"/>
    </row>
    <row r="4" ht="21" customHeight="1" spans="1:4">
      <c r="A4" s="162"/>
      <c r="B4" s="162"/>
      <c r="C4" s="162"/>
      <c r="D4" s="163" t="s">
        <v>2</v>
      </c>
    </row>
    <row r="5" s="158" customFormat="1" ht="24" customHeight="1" spans="1:4">
      <c r="A5" s="164" t="s">
        <v>2161</v>
      </c>
      <c r="B5" s="165" t="s">
        <v>2162</v>
      </c>
      <c r="C5" s="165"/>
      <c r="D5" s="165"/>
    </row>
    <row r="6" s="158" customFormat="1" ht="24" customHeight="1" spans="1:4">
      <c r="A6" s="164"/>
      <c r="B6" s="165" t="s">
        <v>1605</v>
      </c>
      <c r="C6" s="165" t="s">
        <v>2163</v>
      </c>
      <c r="D6" s="165" t="s">
        <v>2164</v>
      </c>
    </row>
    <row r="7" ht="24" customHeight="1" spans="1:4">
      <c r="A7" s="164" t="s">
        <v>104</v>
      </c>
      <c r="B7" s="166">
        <f>SUM(B8:B30)</f>
        <v>2835</v>
      </c>
      <c r="C7" s="166">
        <f>SUM(C8:C30)</f>
        <v>1178</v>
      </c>
      <c r="D7" s="166">
        <f>SUM(D8:D30)</f>
        <v>1657</v>
      </c>
    </row>
    <row r="8" ht="21.95" customHeight="1" spans="1:4">
      <c r="A8" s="167" t="s">
        <v>11</v>
      </c>
      <c r="B8" s="166">
        <f>SUM(C8:D8)</f>
        <v>835</v>
      </c>
      <c r="C8" s="166">
        <v>594</v>
      </c>
      <c r="D8" s="166">
        <v>241</v>
      </c>
    </row>
    <row r="9" ht="21.95" customHeight="1" spans="1:4">
      <c r="A9" s="167" t="s">
        <v>13</v>
      </c>
      <c r="B9" s="166">
        <f t="shared" ref="B9:B29" si="0">SUM(C9:D9)</f>
        <v>0</v>
      </c>
      <c r="C9" s="166"/>
      <c r="D9" s="166"/>
    </row>
    <row r="10" ht="21.95" customHeight="1" spans="1:4">
      <c r="A10" s="167" t="s">
        <v>15</v>
      </c>
      <c r="B10" s="166">
        <f t="shared" si="0"/>
        <v>80</v>
      </c>
      <c r="C10" s="166"/>
      <c r="D10" s="166">
        <v>80</v>
      </c>
    </row>
    <row r="11" ht="21.95" customHeight="1" spans="1:4">
      <c r="A11" s="167" t="s">
        <v>17</v>
      </c>
      <c r="B11" s="166">
        <f t="shared" si="0"/>
        <v>30</v>
      </c>
      <c r="C11" s="166"/>
      <c r="D11" s="166">
        <v>30</v>
      </c>
    </row>
    <row r="12" ht="21.95" customHeight="1" spans="1:4">
      <c r="A12" s="167" t="s">
        <v>19</v>
      </c>
      <c r="B12" s="166">
        <f t="shared" si="0"/>
        <v>10</v>
      </c>
      <c r="C12" s="166"/>
      <c r="D12" s="166">
        <v>10</v>
      </c>
    </row>
    <row r="13" ht="21.95" customHeight="1" spans="1:4">
      <c r="A13" s="167" t="s">
        <v>1620</v>
      </c>
      <c r="B13" s="166">
        <f t="shared" si="0"/>
        <v>140</v>
      </c>
      <c r="C13" s="166">
        <v>92</v>
      </c>
      <c r="D13" s="166">
        <v>48</v>
      </c>
    </row>
    <row r="14" ht="21.95" customHeight="1" spans="1:4">
      <c r="A14" s="167" t="s">
        <v>23</v>
      </c>
      <c r="B14" s="166">
        <f t="shared" si="0"/>
        <v>580</v>
      </c>
      <c r="C14" s="166">
        <v>222</v>
      </c>
      <c r="D14" s="166">
        <v>358</v>
      </c>
    </row>
    <row r="15" ht="21.95" customHeight="1" spans="1:4">
      <c r="A15" s="167" t="s">
        <v>1621</v>
      </c>
      <c r="B15" s="166">
        <f t="shared" si="0"/>
        <v>87</v>
      </c>
      <c r="C15" s="166">
        <v>51</v>
      </c>
      <c r="D15" s="166">
        <v>36</v>
      </c>
    </row>
    <row r="16" ht="21.95" customHeight="1" spans="1:4">
      <c r="A16" s="167" t="s">
        <v>27</v>
      </c>
      <c r="B16" s="166">
        <f t="shared" si="0"/>
        <v>150</v>
      </c>
      <c r="C16" s="166"/>
      <c r="D16" s="166">
        <v>150</v>
      </c>
    </row>
    <row r="17" ht="21.95" customHeight="1" spans="1:4">
      <c r="A17" s="167" t="s">
        <v>29</v>
      </c>
      <c r="B17" s="166">
        <f t="shared" si="0"/>
        <v>283</v>
      </c>
      <c r="C17" s="166">
        <v>84</v>
      </c>
      <c r="D17" s="166">
        <v>199</v>
      </c>
    </row>
    <row r="18" ht="21.95" customHeight="1" spans="1:4">
      <c r="A18" s="167" t="s">
        <v>31</v>
      </c>
      <c r="B18" s="166">
        <f t="shared" si="0"/>
        <v>475</v>
      </c>
      <c r="C18" s="166">
        <v>80</v>
      </c>
      <c r="D18" s="166">
        <v>395</v>
      </c>
    </row>
    <row r="19" ht="21.95" customHeight="1" spans="1:4">
      <c r="A19" s="167" t="s">
        <v>33</v>
      </c>
      <c r="B19" s="166">
        <f t="shared" si="0"/>
        <v>60</v>
      </c>
      <c r="C19" s="166"/>
      <c r="D19" s="166">
        <v>60</v>
      </c>
    </row>
    <row r="20" ht="21.95" customHeight="1" spans="1:4">
      <c r="A20" s="167" t="s">
        <v>35</v>
      </c>
      <c r="B20" s="166">
        <f t="shared" si="0"/>
        <v>0</v>
      </c>
      <c r="C20" s="166"/>
      <c r="D20" s="166"/>
    </row>
    <row r="21" ht="21.95" customHeight="1" spans="1:4">
      <c r="A21" s="167" t="s">
        <v>37</v>
      </c>
      <c r="B21" s="166">
        <f t="shared" si="0"/>
        <v>0</v>
      </c>
      <c r="C21" s="166"/>
      <c r="D21" s="166"/>
    </row>
    <row r="22" ht="21.95" customHeight="1" spans="1:4">
      <c r="A22" s="167" t="s">
        <v>39</v>
      </c>
      <c r="B22" s="166">
        <f t="shared" si="0"/>
        <v>0</v>
      </c>
      <c r="C22" s="166"/>
      <c r="D22" s="166"/>
    </row>
    <row r="23" ht="21.95" customHeight="1" spans="1:4">
      <c r="A23" s="167" t="s">
        <v>95</v>
      </c>
      <c r="B23" s="166">
        <f t="shared" si="0"/>
        <v>0</v>
      </c>
      <c r="C23" s="166"/>
      <c r="D23" s="166"/>
    </row>
    <row r="24" ht="21.95" customHeight="1" spans="1:4">
      <c r="A24" s="167" t="s">
        <v>1622</v>
      </c>
      <c r="B24" s="166">
        <f t="shared" si="0"/>
        <v>0</v>
      </c>
      <c r="C24" s="166"/>
      <c r="D24" s="166"/>
    </row>
    <row r="25" ht="21.95" customHeight="1" spans="1:4">
      <c r="A25" s="167" t="s">
        <v>43</v>
      </c>
      <c r="B25" s="166">
        <f t="shared" si="0"/>
        <v>55</v>
      </c>
      <c r="C25" s="166">
        <v>55</v>
      </c>
      <c r="D25" s="166"/>
    </row>
    <row r="26" ht="21.95" customHeight="1" spans="1:4">
      <c r="A26" s="167" t="s">
        <v>45</v>
      </c>
      <c r="B26" s="166">
        <f t="shared" si="0"/>
        <v>0</v>
      </c>
      <c r="C26" s="166"/>
      <c r="D26" s="166"/>
    </row>
    <row r="27" ht="21.95" customHeight="1" spans="1:4">
      <c r="A27" s="167" t="s">
        <v>1623</v>
      </c>
      <c r="B27" s="166">
        <f t="shared" si="0"/>
        <v>50</v>
      </c>
      <c r="C27" s="166"/>
      <c r="D27" s="166">
        <v>50</v>
      </c>
    </row>
    <row r="28" ht="21.95" customHeight="1" spans="1:4">
      <c r="A28" s="167" t="s">
        <v>1624</v>
      </c>
      <c r="B28" s="166">
        <f t="shared" si="0"/>
        <v>0</v>
      </c>
      <c r="C28" s="166"/>
      <c r="D28" s="166"/>
    </row>
    <row r="29" ht="20.1" customHeight="1" spans="1:4">
      <c r="A29" s="167" t="s">
        <v>49</v>
      </c>
      <c r="B29" s="166">
        <f t="shared" si="0"/>
        <v>0</v>
      </c>
      <c r="C29" s="166"/>
      <c r="D29" s="168"/>
    </row>
    <row r="30" ht="19.5" customHeight="1" spans="1:4">
      <c r="A30" s="167"/>
      <c r="B30" s="168"/>
      <c r="C30" s="166"/>
      <c r="D30" s="168"/>
    </row>
    <row r="31" ht="46.9" customHeight="1" spans="1:4">
      <c r="A31" s="169"/>
      <c r="B31" s="150"/>
      <c r="C31" s="150"/>
      <c r="D31" s="150"/>
    </row>
  </sheetData>
  <mergeCells count="7">
    <mergeCell ref="A1:D1"/>
    <mergeCell ref="A2:D2"/>
    <mergeCell ref="A3:D3"/>
    <mergeCell ref="A4:C4"/>
    <mergeCell ref="B5:D5"/>
    <mergeCell ref="A31:D31"/>
    <mergeCell ref="A5:A6"/>
  </mergeCells>
  <printOptions horizontalCentered="1"/>
  <pageMargins left="0.236220472440945" right="0.236220472440945" top="0.31496062992126" bottom="0.31496062992126" header="0.31496062992126" footer="0.31496062992126"/>
  <pageSetup paperSize="9" orientation="portrait" errors="blank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00FF00"/>
    <pageSetUpPr autoPageBreaks="0"/>
  </sheetPr>
  <dimension ref="A1:E26"/>
  <sheetViews>
    <sheetView showZeros="0" workbookViewId="0">
      <selection activeCell="B11" sqref="B11"/>
    </sheetView>
  </sheetViews>
  <sheetFormatPr defaultColWidth="9" defaultRowHeight="20.45" customHeight="1" outlineLevelCol="4"/>
  <cols>
    <col min="1" max="1" width="44.25" style="222" customWidth="1"/>
    <col min="2" max="2" width="23.375" style="449" customWidth="1"/>
    <col min="3" max="3" width="23.375" style="224" customWidth="1"/>
    <col min="4" max="4" width="9" style="221"/>
    <col min="5" max="16384" width="9" style="222"/>
  </cols>
  <sheetData>
    <row r="1" s="220" customFormat="1" ht="27.75" customHeight="1" spans="1:5">
      <c r="A1" s="225" t="s">
        <v>82</v>
      </c>
      <c r="B1" s="225"/>
      <c r="C1" s="225"/>
      <c r="D1" s="227"/>
      <c r="E1" s="227"/>
    </row>
    <row r="2" s="221" customFormat="1" ht="24" spans="1:3">
      <c r="A2" s="477" t="s">
        <v>83</v>
      </c>
      <c r="B2" s="228"/>
      <c r="C2" s="228"/>
    </row>
    <row r="3" s="221" customFormat="1" customHeight="1" spans="1:3">
      <c r="A3" s="222"/>
      <c r="B3" s="450"/>
      <c r="C3" s="230" t="s">
        <v>2</v>
      </c>
    </row>
    <row r="4" s="221" customFormat="1" ht="24" customHeight="1" spans="1:3">
      <c r="A4" s="234" t="s">
        <v>84</v>
      </c>
      <c r="B4" s="451" t="s">
        <v>6</v>
      </c>
      <c r="C4" s="236" t="s">
        <v>7</v>
      </c>
    </row>
    <row r="5" s="221" customFormat="1" ht="23.25" customHeight="1" spans="1:3">
      <c r="A5" s="445" t="s">
        <v>85</v>
      </c>
      <c r="B5" s="424">
        <f>SUM(B6,B21)</f>
        <v>2083</v>
      </c>
      <c r="C5" s="195">
        <v>0.2146</v>
      </c>
    </row>
    <row r="6" s="221" customFormat="1" ht="23.25" customHeight="1" spans="1:3">
      <c r="A6" s="448" t="s">
        <v>10</v>
      </c>
      <c r="B6" s="424">
        <f>SUM(B7:B20)</f>
        <v>1257</v>
      </c>
      <c r="C6" s="195">
        <v>-0.1155</v>
      </c>
    </row>
    <row r="7" s="221" customFormat="1" ht="23.25" customHeight="1" spans="1:3">
      <c r="A7" s="452" t="s">
        <v>12</v>
      </c>
      <c r="B7" s="424">
        <v>632</v>
      </c>
      <c r="C7" s="453"/>
    </row>
    <row r="8" s="221" customFormat="1" ht="23.25" customHeight="1" spans="1:3">
      <c r="A8" s="452" t="s">
        <v>14</v>
      </c>
      <c r="B8" s="424"/>
      <c r="C8" s="453"/>
    </row>
    <row r="9" s="221" customFormat="1" ht="23.25" customHeight="1" spans="1:3">
      <c r="A9" s="452" t="s">
        <v>16</v>
      </c>
      <c r="B9" s="424">
        <v>8</v>
      </c>
      <c r="C9" s="453"/>
    </row>
    <row r="10" s="221" customFormat="1" ht="23.25" customHeight="1" spans="1:3">
      <c r="A10" s="452" t="s">
        <v>18</v>
      </c>
      <c r="B10" s="424">
        <v>12</v>
      </c>
      <c r="C10" s="453"/>
    </row>
    <row r="11" s="221" customFormat="1" ht="23.25" customHeight="1" spans="1:3">
      <c r="A11" s="452" t="s">
        <v>20</v>
      </c>
      <c r="B11" s="424">
        <v>138</v>
      </c>
      <c r="C11" s="453"/>
    </row>
    <row r="12" s="221" customFormat="1" ht="23.25" customHeight="1" spans="1:3">
      <c r="A12" s="452" t="s">
        <v>22</v>
      </c>
      <c r="B12" s="424">
        <v>65</v>
      </c>
      <c r="C12" s="453"/>
    </row>
    <row r="13" s="221" customFormat="1" ht="23.25" customHeight="1" spans="1:3">
      <c r="A13" s="452" t="s">
        <v>24</v>
      </c>
      <c r="B13" s="424">
        <v>48</v>
      </c>
      <c r="C13" s="453"/>
    </row>
    <row r="14" s="221" customFormat="1" ht="23.25" customHeight="1" spans="1:3">
      <c r="A14" s="452" t="s">
        <v>26</v>
      </c>
      <c r="B14" s="424">
        <v>23</v>
      </c>
      <c r="C14" s="453"/>
    </row>
    <row r="15" s="221" customFormat="1" ht="23.25" customHeight="1" spans="1:3">
      <c r="A15" s="452" t="s">
        <v>28</v>
      </c>
      <c r="B15" s="424">
        <v>331</v>
      </c>
      <c r="C15" s="453"/>
    </row>
    <row r="16" s="221" customFormat="1" ht="23.25" customHeight="1" spans="1:3">
      <c r="A16" s="452" t="s">
        <v>30</v>
      </c>
      <c r="B16" s="424"/>
      <c r="C16" s="453"/>
    </row>
    <row r="17" s="221" customFormat="1" ht="23.25" customHeight="1" spans="1:3">
      <c r="A17" s="452" t="s">
        <v>32</v>
      </c>
      <c r="B17" s="424"/>
      <c r="C17" s="453"/>
    </row>
    <row r="18" s="221" customFormat="1" ht="23.25" customHeight="1" spans="1:3">
      <c r="A18" s="452" t="s">
        <v>34</v>
      </c>
      <c r="B18" s="424"/>
      <c r="C18" s="453"/>
    </row>
    <row r="19" s="221" customFormat="1" ht="23.25" customHeight="1" spans="1:3">
      <c r="A19" s="452" t="s">
        <v>36</v>
      </c>
      <c r="B19" s="424"/>
      <c r="C19" s="453"/>
    </row>
    <row r="20" s="221" customFormat="1" ht="23.25" customHeight="1" spans="1:3">
      <c r="A20" s="452" t="s">
        <v>38</v>
      </c>
      <c r="B20" s="424"/>
      <c r="C20" s="453"/>
    </row>
    <row r="21" s="221" customFormat="1" ht="23.25" customHeight="1" spans="1:3">
      <c r="A21" s="448" t="s">
        <v>40</v>
      </c>
      <c r="B21" s="424">
        <v>826</v>
      </c>
      <c r="C21" s="195">
        <v>1.8096</v>
      </c>
    </row>
    <row r="22" s="221" customFormat="1" ht="23.25" customHeight="1" spans="1:3">
      <c r="A22" s="445" t="s">
        <v>86</v>
      </c>
      <c r="B22" s="424"/>
      <c r="C22" s="447"/>
    </row>
    <row r="23" s="221" customFormat="1" ht="23.25" customHeight="1" spans="1:3">
      <c r="A23" s="198" t="s">
        <v>87</v>
      </c>
      <c r="B23" s="424"/>
      <c r="C23" s="453"/>
    </row>
    <row r="24" s="221" customFormat="1" ht="23.25" customHeight="1" spans="1:3">
      <c r="A24" s="448" t="s">
        <v>88</v>
      </c>
      <c r="B24" s="424"/>
      <c r="C24" s="447"/>
    </row>
    <row r="25" s="221" customFormat="1" ht="23.25" customHeight="1" spans="1:3">
      <c r="A25" s="448" t="s">
        <v>89</v>
      </c>
      <c r="B25" s="424"/>
      <c r="C25" s="447"/>
    </row>
    <row r="26" s="221" customFormat="1" ht="55.5" customHeight="1" spans="1:3">
      <c r="A26" s="454"/>
      <c r="B26" s="454"/>
      <c r="C26" s="454"/>
    </row>
  </sheetData>
  <mergeCells count="2">
    <mergeCell ref="A2:C2"/>
    <mergeCell ref="A26:C26"/>
  </mergeCells>
  <printOptions horizontalCentered="1"/>
  <pageMargins left="0.236220472440945" right="0.236220472440945" top="0.31496062992126" bottom="0.31496062992126" header="0.31496062992126" footer="0.31496062992126"/>
  <pageSetup paperSize="9" orientation="portrait" errors="blank"/>
  <headerFooter alignWithMargins="0"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tabColor rgb="FF7030A0"/>
  </sheetPr>
  <dimension ref="A1:B32"/>
  <sheetViews>
    <sheetView topLeftCell="A16" workbookViewId="0">
      <selection activeCell="A9" sqref="A9"/>
    </sheetView>
  </sheetViews>
  <sheetFormatPr defaultColWidth="21.5" defaultRowHeight="21.95" customHeight="1" outlineLevelCol="1"/>
  <cols>
    <col min="1" max="1" width="47.875" style="152" customWidth="1"/>
    <col min="2" max="2" width="35.5" style="152" customWidth="1"/>
    <col min="3" max="16384" width="21.5" style="152"/>
  </cols>
  <sheetData>
    <row r="1" ht="23.25" customHeight="1" spans="1:2">
      <c r="A1" s="13" t="s">
        <v>2165</v>
      </c>
      <c r="B1" s="13"/>
    </row>
    <row r="2" s="151" customFormat="1" ht="30.75" customHeight="1" spans="1:2">
      <c r="A2" s="15" t="s">
        <v>2166</v>
      </c>
      <c r="B2" s="15"/>
    </row>
    <row r="3" s="151" customFormat="1" ht="21" customHeight="1" spans="1:2">
      <c r="A3" s="153" t="s">
        <v>2167</v>
      </c>
      <c r="B3" s="153"/>
    </row>
    <row r="4" customHeight="1" spans="1:2">
      <c r="A4" s="154"/>
      <c r="B4" s="154" t="s">
        <v>2</v>
      </c>
    </row>
    <row r="5" ht="24" customHeight="1" spans="1:2">
      <c r="A5" s="140" t="s">
        <v>2168</v>
      </c>
      <c r="B5" s="137" t="s">
        <v>1619</v>
      </c>
    </row>
    <row r="6" ht="24" customHeight="1" spans="1:2">
      <c r="A6" s="140" t="s">
        <v>2169</v>
      </c>
      <c r="B6" s="155">
        <f>SUM(B7,B12,B25)</f>
        <v>1178</v>
      </c>
    </row>
    <row r="7" customHeight="1" spans="1:2">
      <c r="A7" s="156" t="s">
        <v>2170</v>
      </c>
      <c r="B7" s="157">
        <f>SUM(B8:B11)</f>
        <v>899</v>
      </c>
    </row>
    <row r="8" ht="21.75" customHeight="1" spans="1:2">
      <c r="A8" s="156" t="s">
        <v>2171</v>
      </c>
      <c r="B8" s="157">
        <v>535</v>
      </c>
    </row>
    <row r="9" ht="21.75" customHeight="1" spans="1:2">
      <c r="A9" s="156" t="s">
        <v>2172</v>
      </c>
      <c r="B9" s="157">
        <v>172</v>
      </c>
    </row>
    <row r="10" ht="21.75" customHeight="1" spans="1:2">
      <c r="A10" s="156" t="s">
        <v>2173</v>
      </c>
      <c r="B10" s="157">
        <v>46</v>
      </c>
    </row>
    <row r="11" ht="21.75" customHeight="1" spans="1:2">
      <c r="A11" s="156" t="s">
        <v>2174</v>
      </c>
      <c r="B11" s="157">
        <v>146</v>
      </c>
    </row>
    <row r="12" ht="21.75" customHeight="1" spans="1:2">
      <c r="A12" s="156" t="s">
        <v>2175</v>
      </c>
      <c r="B12" s="157">
        <f>SUM(B13:B22)</f>
        <v>243</v>
      </c>
    </row>
    <row r="13" ht="21.75" customHeight="1" spans="1:2">
      <c r="A13" s="156" t="s">
        <v>2176</v>
      </c>
      <c r="B13" s="157">
        <v>216</v>
      </c>
    </row>
    <row r="14" ht="21.75" customHeight="1" spans="1:2">
      <c r="A14" s="156" t="s">
        <v>2177</v>
      </c>
      <c r="B14" s="157">
        <v>1</v>
      </c>
    </row>
    <row r="15" ht="21.75" customHeight="1" spans="1:2">
      <c r="A15" s="156" t="s">
        <v>2178</v>
      </c>
      <c r="B15" s="157">
        <v>1</v>
      </c>
    </row>
    <row r="16" ht="21.75" customHeight="1" spans="1:2">
      <c r="A16" s="156" t="s">
        <v>2179</v>
      </c>
      <c r="B16" s="157"/>
    </row>
    <row r="17" ht="21.75" customHeight="1" spans="1:2">
      <c r="A17" s="156" t="s">
        <v>2180</v>
      </c>
      <c r="B17" s="157"/>
    </row>
    <row r="18" ht="21.75" customHeight="1" spans="1:2">
      <c r="A18" s="156" t="s">
        <v>2181</v>
      </c>
      <c r="B18" s="157">
        <v>1</v>
      </c>
    </row>
    <row r="19" ht="21.75" customHeight="1" spans="1:2">
      <c r="A19" s="156" t="s">
        <v>2182</v>
      </c>
      <c r="B19" s="157"/>
    </row>
    <row r="20" ht="21.75" customHeight="1" spans="1:2">
      <c r="A20" s="156" t="s">
        <v>2183</v>
      </c>
      <c r="B20" s="157">
        <v>21</v>
      </c>
    </row>
    <row r="21" ht="21.75" customHeight="1" spans="1:2">
      <c r="A21" s="156" t="s">
        <v>2184</v>
      </c>
      <c r="B21" s="157">
        <v>1</v>
      </c>
    </row>
    <row r="22" ht="21.75" customHeight="1" spans="1:2">
      <c r="A22" s="156" t="s">
        <v>2185</v>
      </c>
      <c r="B22" s="157">
        <v>2</v>
      </c>
    </row>
    <row r="23" ht="21.75" customHeight="1" spans="1:2">
      <c r="A23" s="156" t="s">
        <v>2186</v>
      </c>
      <c r="B23" s="157"/>
    </row>
    <row r="24" ht="21.75" customHeight="1" spans="1:2">
      <c r="A24" s="156" t="s">
        <v>2186</v>
      </c>
      <c r="B24" s="157"/>
    </row>
    <row r="25" ht="21.75" customHeight="1" spans="1:2">
      <c r="A25" s="156" t="s">
        <v>2187</v>
      </c>
      <c r="B25" s="157">
        <f>SUM(B26:B30)</f>
        <v>36</v>
      </c>
    </row>
    <row r="26" ht="21.75" customHeight="1" spans="1:2">
      <c r="A26" s="156" t="s">
        <v>2188</v>
      </c>
      <c r="B26" s="157">
        <v>36</v>
      </c>
    </row>
    <row r="27" ht="21.75" customHeight="1" spans="1:2">
      <c r="A27" s="156" t="s">
        <v>2189</v>
      </c>
      <c r="B27" s="157"/>
    </row>
    <row r="28" ht="21.75" customHeight="1" spans="1:2">
      <c r="A28" s="156" t="s">
        <v>2190</v>
      </c>
      <c r="B28" s="157"/>
    </row>
    <row r="29" ht="21.75" customHeight="1" spans="1:2">
      <c r="A29" s="156" t="s">
        <v>2191</v>
      </c>
      <c r="B29" s="157"/>
    </row>
    <row r="30" ht="21.75" customHeight="1" spans="1:2">
      <c r="A30" s="156" t="s">
        <v>2192</v>
      </c>
      <c r="B30" s="157"/>
    </row>
    <row r="31" ht="21.75" customHeight="1" spans="1:2">
      <c r="A31" s="156"/>
      <c r="B31" s="157"/>
    </row>
    <row r="32" ht="38.25" customHeight="1" spans="1:2">
      <c r="A32" s="150"/>
      <c r="B32" s="150"/>
    </row>
  </sheetData>
  <mergeCells count="4">
    <mergeCell ref="A1:B1"/>
    <mergeCell ref="A2:B2"/>
    <mergeCell ref="A3:B3"/>
    <mergeCell ref="A32:B32"/>
  </mergeCells>
  <printOptions horizontalCentered="1"/>
  <pageMargins left="0.236220472440945" right="0.236220472440945" top="0.31496062992126" bottom="0.31496062992126" header="0.31496062992126" footer="0.31496062992126"/>
  <pageSetup paperSize="9" orientation="portrait" errors="blank"/>
  <headerFooter alignWithMargins="0"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tabColor rgb="FF7030A0"/>
  </sheetPr>
  <dimension ref="A1:K115"/>
  <sheetViews>
    <sheetView showZeros="0" workbookViewId="0">
      <selection activeCell="D14" sqref="D14"/>
    </sheetView>
  </sheetViews>
  <sheetFormatPr defaultColWidth="9" defaultRowHeight="14.25"/>
  <cols>
    <col min="1" max="1" width="36" style="135" customWidth="1"/>
    <col min="2" max="2" width="12.125" style="135" customWidth="1"/>
    <col min="3" max="3" width="33.25" style="136" customWidth="1"/>
    <col min="4" max="4" width="12.875" style="136" customWidth="1"/>
    <col min="5" max="5" width="9.375" style="136" customWidth="1"/>
    <col min="6" max="16384" width="9" style="136"/>
  </cols>
  <sheetData>
    <row r="1" ht="20.25" customHeight="1" spans="1:4">
      <c r="A1" s="13" t="s">
        <v>2193</v>
      </c>
      <c r="B1" s="13"/>
      <c r="C1" s="13"/>
      <c r="D1" s="13"/>
    </row>
    <row r="2" ht="22.5" spans="1:4">
      <c r="A2" s="15" t="s">
        <v>2194</v>
      </c>
      <c r="B2" s="15"/>
      <c r="C2" s="15"/>
      <c r="D2" s="15"/>
    </row>
    <row r="3" ht="20.25" customHeight="1" spans="1:4">
      <c r="A3" s="75"/>
      <c r="B3" s="75"/>
      <c r="D3" s="18" t="s">
        <v>2</v>
      </c>
    </row>
    <row r="4" ht="24" customHeight="1" spans="1:4">
      <c r="A4" s="137" t="s">
        <v>1252</v>
      </c>
      <c r="B4" s="138" t="s">
        <v>1619</v>
      </c>
      <c r="C4" s="137" t="s">
        <v>163</v>
      </c>
      <c r="D4" s="139" t="s">
        <v>1619</v>
      </c>
    </row>
    <row r="5" ht="24.6" customHeight="1" spans="1:4">
      <c r="A5" s="140" t="s">
        <v>54</v>
      </c>
      <c r="B5" s="141">
        <f>SUM(B6,B42,B43,B44)</f>
        <v>1241</v>
      </c>
      <c r="C5" s="142" t="s">
        <v>55</v>
      </c>
      <c r="D5" s="141">
        <f>SUM(D6,D9)</f>
        <v>468</v>
      </c>
    </row>
    <row r="6" ht="21" customHeight="1" spans="1:4">
      <c r="A6" s="25" t="s">
        <v>143</v>
      </c>
      <c r="B6" s="141">
        <f>SUM(B7,B27)</f>
        <v>1240</v>
      </c>
      <c r="C6" s="25" t="s">
        <v>144</v>
      </c>
      <c r="D6" s="25">
        <f>SUM(D7:D8)</f>
        <v>468</v>
      </c>
    </row>
    <row r="7" ht="21" customHeight="1" spans="1:4">
      <c r="A7" s="25" t="s">
        <v>1253</v>
      </c>
      <c r="B7" s="141">
        <v>1240</v>
      </c>
      <c r="C7" s="25" t="s">
        <v>1254</v>
      </c>
      <c r="D7" s="143">
        <v>467</v>
      </c>
    </row>
    <row r="8" ht="21" customHeight="1" spans="1:4">
      <c r="A8" s="25" t="s">
        <v>1255</v>
      </c>
      <c r="B8" s="143"/>
      <c r="C8" s="25" t="s">
        <v>1256</v>
      </c>
      <c r="D8" s="143">
        <v>1</v>
      </c>
    </row>
    <row r="9" ht="21" customHeight="1" spans="1:4">
      <c r="A9" s="25" t="s">
        <v>1257</v>
      </c>
      <c r="B9" s="143"/>
      <c r="C9" s="25" t="s">
        <v>146</v>
      </c>
      <c r="D9" s="25">
        <f>SUM(D10,D29)</f>
        <v>0</v>
      </c>
    </row>
    <row r="10" ht="21" customHeight="1" spans="1:4">
      <c r="A10" s="25" t="s">
        <v>1258</v>
      </c>
      <c r="B10" s="143"/>
      <c r="C10" s="25" t="s">
        <v>1259</v>
      </c>
      <c r="D10" s="25">
        <f>SUM(D11:D28)</f>
        <v>0</v>
      </c>
    </row>
    <row r="11" ht="21" customHeight="1" spans="1:4">
      <c r="A11" s="25" t="s">
        <v>1260</v>
      </c>
      <c r="B11" s="143"/>
      <c r="C11" s="25" t="s">
        <v>1255</v>
      </c>
      <c r="D11" s="144"/>
    </row>
    <row r="12" ht="21" customHeight="1" spans="1:4">
      <c r="A12" s="143" t="s">
        <v>2195</v>
      </c>
      <c r="B12" s="143"/>
      <c r="C12" s="25" t="s">
        <v>1257</v>
      </c>
      <c r="D12" s="144"/>
    </row>
    <row r="13" ht="21" customHeight="1" spans="1:11">
      <c r="A13" s="143" t="s">
        <v>2196</v>
      </c>
      <c r="B13" s="143"/>
      <c r="C13" s="25" t="s">
        <v>1263</v>
      </c>
      <c r="D13" s="25"/>
      <c r="H13" s="145"/>
      <c r="I13" s="145"/>
      <c r="J13" s="145"/>
      <c r="K13" s="145"/>
    </row>
    <row r="14" ht="21" customHeight="1" spans="1:11">
      <c r="A14" s="143" t="s">
        <v>2197</v>
      </c>
      <c r="B14" s="143"/>
      <c r="C14" s="25" t="s">
        <v>1260</v>
      </c>
      <c r="D14" s="25"/>
      <c r="H14" s="145"/>
      <c r="I14" s="145"/>
      <c r="J14" s="145"/>
      <c r="K14" s="145"/>
    </row>
    <row r="15" ht="21" customHeight="1" spans="1:11">
      <c r="A15" s="25" t="s">
        <v>1262</v>
      </c>
      <c r="B15" s="143"/>
      <c r="C15" s="25" t="s">
        <v>2195</v>
      </c>
      <c r="D15" s="25"/>
      <c r="H15" s="146"/>
      <c r="I15" s="146"/>
      <c r="J15" s="145"/>
      <c r="K15" s="145"/>
    </row>
    <row r="16" ht="21" customHeight="1" spans="1:11">
      <c r="A16" s="25" t="s">
        <v>1264</v>
      </c>
      <c r="B16" s="143"/>
      <c r="C16" s="25" t="s">
        <v>2196</v>
      </c>
      <c r="D16" s="25"/>
      <c r="H16" s="146"/>
      <c r="I16" s="146"/>
      <c r="J16" s="145"/>
      <c r="K16" s="145"/>
    </row>
    <row r="17" ht="21" customHeight="1" spans="1:11">
      <c r="A17" s="25" t="s">
        <v>1265</v>
      </c>
      <c r="B17" s="143"/>
      <c r="C17" s="25" t="s">
        <v>2197</v>
      </c>
      <c r="D17" s="25"/>
      <c r="H17" s="145"/>
      <c r="I17" s="145"/>
      <c r="J17" s="145"/>
      <c r="K17" s="145"/>
    </row>
    <row r="18" ht="21" customHeight="1" spans="1:4">
      <c r="A18" s="25" t="s">
        <v>1267</v>
      </c>
      <c r="B18" s="143"/>
      <c r="C18" s="25" t="s">
        <v>1262</v>
      </c>
      <c r="D18" s="25"/>
    </row>
    <row r="19" ht="21" customHeight="1" spans="1:4">
      <c r="A19" s="25" t="s">
        <v>2198</v>
      </c>
      <c r="B19" s="143"/>
      <c r="C19" s="25" t="s">
        <v>1264</v>
      </c>
      <c r="D19" s="143"/>
    </row>
    <row r="20" ht="21" customHeight="1" spans="1:4">
      <c r="A20" s="25" t="s">
        <v>1273</v>
      </c>
      <c r="B20" s="143"/>
      <c r="C20" s="25" t="s">
        <v>1265</v>
      </c>
      <c r="D20" s="25"/>
    </row>
    <row r="21" ht="21" customHeight="1" spans="1:4">
      <c r="A21" s="25" t="s">
        <v>2199</v>
      </c>
      <c r="B21" s="143"/>
      <c r="C21" s="25" t="s">
        <v>1271</v>
      </c>
      <c r="D21" s="25"/>
    </row>
    <row r="22" ht="21" customHeight="1" spans="1:4">
      <c r="A22" s="25" t="s">
        <v>1272</v>
      </c>
      <c r="B22" s="147"/>
      <c r="C22" s="25" t="s">
        <v>1273</v>
      </c>
      <c r="D22" s="25"/>
    </row>
    <row r="23" ht="21" customHeight="1" spans="1:4">
      <c r="A23" s="25" t="s">
        <v>1278</v>
      </c>
      <c r="B23" s="143"/>
      <c r="C23" s="25" t="s">
        <v>1275</v>
      </c>
      <c r="D23" s="25"/>
    </row>
    <row r="24" ht="21" customHeight="1" spans="1:4">
      <c r="A24" s="25" t="s">
        <v>1276</v>
      </c>
      <c r="B24" s="143"/>
      <c r="C24" s="25" t="s">
        <v>1272</v>
      </c>
      <c r="D24" s="25"/>
    </row>
    <row r="25" ht="21" customHeight="1" spans="1:4">
      <c r="A25" s="25" t="s">
        <v>1281</v>
      </c>
      <c r="B25" s="143"/>
      <c r="C25" s="25" t="s">
        <v>1278</v>
      </c>
      <c r="D25" s="25"/>
    </row>
    <row r="26" ht="21" customHeight="1" spans="1:4">
      <c r="A26" s="143" t="s">
        <v>1279</v>
      </c>
      <c r="B26" s="143"/>
      <c r="C26" s="25" t="s">
        <v>1276</v>
      </c>
      <c r="D26" s="25"/>
    </row>
    <row r="27" ht="21" customHeight="1" spans="1:4">
      <c r="A27" s="25" t="s">
        <v>1282</v>
      </c>
      <c r="B27" s="25">
        <f>SUM(B28:B41)</f>
        <v>0</v>
      </c>
      <c r="C27" s="143" t="s">
        <v>1279</v>
      </c>
      <c r="D27" s="143"/>
    </row>
    <row r="28" ht="21" customHeight="1" spans="1:4">
      <c r="A28" s="25" t="s">
        <v>1283</v>
      </c>
      <c r="B28" s="25"/>
      <c r="C28" s="25" t="s">
        <v>1280</v>
      </c>
      <c r="D28" s="25"/>
    </row>
    <row r="29" ht="21" customHeight="1" spans="1:4">
      <c r="A29" s="25" t="s">
        <v>1284</v>
      </c>
      <c r="B29" s="25"/>
      <c r="C29" s="25" t="s">
        <v>1285</v>
      </c>
      <c r="D29" s="25">
        <f>SUM(D30:D44)</f>
        <v>0</v>
      </c>
    </row>
    <row r="30" ht="21" customHeight="1" spans="1:4">
      <c r="A30" s="25" t="s">
        <v>1278</v>
      </c>
      <c r="B30" s="25"/>
      <c r="C30" s="25" t="s">
        <v>1283</v>
      </c>
      <c r="D30" s="148"/>
    </row>
    <row r="31" ht="21" customHeight="1" spans="1:4">
      <c r="A31" s="25" t="s">
        <v>1276</v>
      </c>
      <c r="B31" s="25"/>
      <c r="C31" s="25" t="s">
        <v>1284</v>
      </c>
      <c r="D31" s="148"/>
    </row>
    <row r="32" ht="21" customHeight="1" spans="1:4">
      <c r="A32" s="25" t="s">
        <v>1287</v>
      </c>
      <c r="B32" s="25"/>
      <c r="C32" s="25" t="s">
        <v>1276</v>
      </c>
      <c r="D32" s="25"/>
    </row>
    <row r="33" ht="21" customHeight="1" spans="1:4">
      <c r="A33" s="25" t="s">
        <v>1281</v>
      </c>
      <c r="B33" s="25"/>
      <c r="C33" s="25" t="s">
        <v>2200</v>
      </c>
      <c r="D33" s="148"/>
    </row>
    <row r="34" ht="21" customHeight="1" spans="1:4">
      <c r="A34" s="143" t="s">
        <v>1279</v>
      </c>
      <c r="B34" s="25"/>
      <c r="C34" s="25" t="s">
        <v>1287</v>
      </c>
      <c r="D34" s="25"/>
    </row>
    <row r="35" ht="21" customHeight="1" spans="1:4">
      <c r="A35" s="25" t="s">
        <v>1289</v>
      </c>
      <c r="B35" s="25"/>
      <c r="C35" s="25" t="s">
        <v>1281</v>
      </c>
      <c r="D35" s="25"/>
    </row>
    <row r="36" ht="21" customHeight="1" spans="1:4">
      <c r="A36" s="25" t="s">
        <v>1290</v>
      </c>
      <c r="B36" s="25"/>
      <c r="C36" s="143" t="s">
        <v>1279</v>
      </c>
      <c r="D36" s="25"/>
    </row>
    <row r="37" ht="21" customHeight="1" spans="1:4">
      <c r="A37" s="25" t="s">
        <v>1291</v>
      </c>
      <c r="B37" s="25"/>
      <c r="C37" s="25" t="s">
        <v>1288</v>
      </c>
      <c r="D37" s="25"/>
    </row>
    <row r="38" ht="21" customHeight="1" spans="1:4">
      <c r="A38" s="25" t="s">
        <v>1292</v>
      </c>
      <c r="B38" s="25"/>
      <c r="C38" s="25" t="s">
        <v>1289</v>
      </c>
      <c r="D38" s="25"/>
    </row>
    <row r="39" ht="21" customHeight="1" spans="1:4">
      <c r="A39" s="25" t="s">
        <v>1293</v>
      </c>
      <c r="B39" s="25"/>
      <c r="C39" s="25" t="s">
        <v>1290</v>
      </c>
      <c r="D39" s="143"/>
    </row>
    <row r="40" ht="21" customHeight="1" spans="1:4">
      <c r="A40" s="25" t="s">
        <v>1295</v>
      </c>
      <c r="B40" s="25"/>
      <c r="C40" s="25" t="s">
        <v>1291</v>
      </c>
      <c r="D40" s="25"/>
    </row>
    <row r="41" ht="21" customHeight="1" spans="1:4">
      <c r="A41" s="25" t="s">
        <v>1296</v>
      </c>
      <c r="B41" s="25"/>
      <c r="C41" s="25" t="s">
        <v>1292</v>
      </c>
      <c r="D41" s="25"/>
    </row>
    <row r="42" ht="21" customHeight="1" spans="1:4">
      <c r="A42" s="25" t="s">
        <v>1639</v>
      </c>
      <c r="B42" s="141">
        <v>1</v>
      </c>
      <c r="C42" s="25" t="s">
        <v>1293</v>
      </c>
      <c r="D42" s="25"/>
    </row>
    <row r="43" ht="21" customHeight="1" spans="1:4">
      <c r="A43" s="25" t="s">
        <v>147</v>
      </c>
      <c r="B43" s="25"/>
      <c r="C43" s="25" t="s">
        <v>1294</v>
      </c>
      <c r="D43" s="25"/>
    </row>
    <row r="44" ht="21" customHeight="1" spans="1:4">
      <c r="A44" s="25" t="s">
        <v>149</v>
      </c>
      <c r="B44" s="25"/>
      <c r="C44" s="25" t="s">
        <v>1295</v>
      </c>
      <c r="D44" s="25"/>
    </row>
    <row r="45" ht="53.25" customHeight="1" spans="1:4">
      <c r="A45" s="149"/>
      <c r="B45" s="149"/>
      <c r="C45" s="149"/>
      <c r="D45" s="149"/>
    </row>
    <row r="46" ht="19.5" customHeight="1" spans="2:2">
      <c r="B46" s="150"/>
    </row>
    <row r="47" ht="19.5" customHeight="1"/>
    <row r="4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20.1" customHeight="1" spans="1:2">
      <c r="A55" s="136"/>
      <c r="B55" s="136"/>
    </row>
    <row r="56" ht="20.1" customHeight="1" spans="1:2">
      <c r="A56" s="136"/>
      <c r="B56" s="136"/>
    </row>
    <row r="57" ht="20.1" customHeight="1" spans="1:2">
      <c r="A57" s="136"/>
      <c r="B57" s="136"/>
    </row>
    <row r="58" ht="20.1" customHeight="1" spans="1:2">
      <c r="A58" s="136"/>
      <c r="B58" s="136"/>
    </row>
    <row r="59" ht="20.1" customHeight="1" spans="1:2">
      <c r="A59" s="136"/>
      <c r="B59" s="136"/>
    </row>
    <row r="60" ht="20.1" customHeight="1" spans="1:2">
      <c r="A60" s="136"/>
      <c r="B60" s="136"/>
    </row>
    <row r="61" ht="20.1" customHeight="1" spans="1:2">
      <c r="A61" s="136"/>
      <c r="B61" s="136"/>
    </row>
    <row r="62" ht="20.1" customHeight="1" spans="1:2">
      <c r="A62" s="136"/>
      <c r="B62" s="136"/>
    </row>
    <row r="63" ht="20.1" customHeight="1" spans="1:2">
      <c r="A63" s="136"/>
      <c r="B63" s="136"/>
    </row>
    <row r="64" ht="20.1" customHeight="1" spans="1:2">
      <c r="A64" s="136"/>
      <c r="B64" s="136"/>
    </row>
    <row r="65" ht="20.1" customHeight="1" spans="1:2">
      <c r="A65" s="136"/>
      <c r="B65" s="136"/>
    </row>
    <row r="66" ht="20.1" customHeight="1" spans="1:2">
      <c r="A66" s="136"/>
      <c r="B66" s="136"/>
    </row>
    <row r="67" ht="20.1" customHeight="1" spans="1:2">
      <c r="A67" s="136"/>
      <c r="B67" s="136"/>
    </row>
    <row r="68" ht="20.1" customHeight="1" spans="1:2">
      <c r="A68" s="136"/>
      <c r="B68" s="136"/>
    </row>
    <row r="69" ht="20.1" customHeight="1" spans="1:2">
      <c r="A69" s="136"/>
      <c r="B69" s="136"/>
    </row>
    <row r="70" ht="20.1" customHeight="1" spans="1:2">
      <c r="A70" s="136"/>
      <c r="B70" s="136"/>
    </row>
    <row r="71" ht="20.1" customHeight="1" spans="1:2">
      <c r="A71" s="136"/>
      <c r="B71" s="136"/>
    </row>
    <row r="72" ht="20.1" customHeight="1" spans="1:2">
      <c r="A72" s="136"/>
      <c r="B72" s="136"/>
    </row>
    <row r="73" ht="20.1" customHeight="1" spans="1:2">
      <c r="A73" s="136"/>
      <c r="B73" s="136"/>
    </row>
    <row r="74" ht="20.1" customHeight="1" spans="1:2">
      <c r="A74" s="136"/>
      <c r="B74" s="136"/>
    </row>
    <row r="75" ht="20.1" customHeight="1" spans="1:2">
      <c r="A75" s="136"/>
      <c r="B75" s="136"/>
    </row>
    <row r="76" ht="20.1" customHeight="1" spans="1:2">
      <c r="A76" s="136"/>
      <c r="B76" s="136"/>
    </row>
    <row r="77" ht="20.1" customHeight="1" spans="1:2">
      <c r="A77" s="136"/>
      <c r="B77" s="136"/>
    </row>
    <row r="78" ht="20.1" customHeight="1" spans="1:2">
      <c r="A78" s="136"/>
      <c r="B78" s="136"/>
    </row>
    <row r="79" ht="20.1" customHeight="1" spans="1:2">
      <c r="A79" s="136"/>
      <c r="B79" s="136"/>
    </row>
    <row r="80" ht="20.1" customHeight="1" spans="1:2">
      <c r="A80" s="136"/>
      <c r="B80" s="136"/>
    </row>
    <row r="81" ht="20.1" customHeight="1" spans="1:2">
      <c r="A81" s="136"/>
      <c r="B81" s="136"/>
    </row>
    <row r="82" ht="20.1" customHeight="1" spans="1:2">
      <c r="A82" s="136"/>
      <c r="B82" s="136"/>
    </row>
    <row r="83" ht="20.1" customHeight="1" spans="1:2">
      <c r="A83" s="136"/>
      <c r="B83" s="136"/>
    </row>
    <row r="84" ht="20.1" customHeight="1" spans="1:2">
      <c r="A84" s="136"/>
      <c r="B84" s="136"/>
    </row>
    <row r="85" ht="20.1" customHeight="1" spans="1:2">
      <c r="A85" s="136"/>
      <c r="B85" s="136"/>
    </row>
    <row r="86" ht="20.1" customHeight="1" spans="1:2">
      <c r="A86" s="136"/>
      <c r="B86" s="136"/>
    </row>
    <row r="87" ht="20.1" customHeight="1" spans="1:2">
      <c r="A87" s="136"/>
      <c r="B87" s="136"/>
    </row>
    <row r="88" ht="20.1" customHeight="1" spans="1:2">
      <c r="A88" s="136"/>
      <c r="B88" s="136"/>
    </row>
    <row r="89" ht="20.1" customHeight="1" spans="1:2">
      <c r="A89" s="136"/>
      <c r="B89" s="136"/>
    </row>
    <row r="90" ht="20.1" customHeight="1" spans="1:2">
      <c r="A90" s="136"/>
      <c r="B90" s="136"/>
    </row>
    <row r="91" ht="20.1" customHeight="1" spans="1:2">
      <c r="A91" s="136"/>
      <c r="B91" s="136"/>
    </row>
    <row r="92" ht="20.1" customHeight="1" spans="1:2">
      <c r="A92" s="136"/>
      <c r="B92" s="136"/>
    </row>
    <row r="93" ht="20.1" customHeight="1"/>
    <row r="94" ht="20.1" customHeight="1"/>
    <row r="95" ht="20.1" customHeight="1"/>
    <row r="96" ht="20.1" customHeight="1"/>
    <row r="97" ht="20.1" customHeight="1"/>
    <row r="98" ht="20.1" customHeight="1"/>
    <row r="99" ht="20.1" customHeight="1"/>
    <row r="100" ht="20.1" customHeight="1"/>
    <row r="101" ht="20.1" customHeight="1"/>
    <row r="102" ht="20.1" customHeight="1"/>
    <row r="103" ht="20.1" customHeight="1"/>
    <row r="104" ht="20.1" customHeight="1"/>
    <row r="105" ht="20.1" customHeight="1"/>
    <row r="106" ht="20.1" customHeight="1"/>
    <row r="107" ht="20.1" customHeight="1"/>
    <row r="108" ht="20.1" customHeight="1"/>
    <row r="109" ht="20.1" customHeight="1"/>
    <row r="110" ht="20.1" customHeight="1"/>
    <row r="111" ht="20.1" customHeight="1"/>
    <row r="112" ht="20.1" customHeight="1"/>
    <row r="113" ht="20.1" customHeight="1"/>
    <row r="114" ht="20.1" customHeight="1"/>
    <row r="115" ht="20.1" customHeight="1"/>
  </sheetData>
  <mergeCells count="4">
    <mergeCell ref="A1:D1"/>
    <mergeCell ref="A2:D2"/>
    <mergeCell ref="A3:B3"/>
    <mergeCell ref="A45:D45"/>
  </mergeCells>
  <printOptions horizontalCentered="1"/>
  <pageMargins left="0.236220472440945" right="0.236220472440945" top="0.31496062992126" bottom="0.31496062992126" header="0.31496062992126" footer="0.31496062992126"/>
  <pageSetup paperSize="9" orientation="portrait" errors="blank"/>
  <headerFooter alignWithMargins="0"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tabColor rgb="FF7030A0"/>
  </sheetPr>
  <dimension ref="A1:J30"/>
  <sheetViews>
    <sheetView workbookViewId="0">
      <selection activeCell="C11" sqref="C11"/>
    </sheetView>
  </sheetViews>
  <sheetFormatPr defaultColWidth="9" defaultRowHeight="13.5"/>
  <cols>
    <col min="1" max="1" width="23.625" style="117" customWidth="1"/>
    <col min="2" max="2" width="20.25" style="117" customWidth="1"/>
    <col min="3" max="3" width="24.375" style="117" customWidth="1"/>
    <col min="4" max="4" width="17.25" style="117" customWidth="1"/>
    <col min="5" max="6" width="9" style="117"/>
    <col min="7" max="7" width="12.5" style="117" customWidth="1"/>
    <col min="8" max="8" width="15.25" style="117" customWidth="1"/>
    <col min="9" max="16384" width="9" style="117"/>
  </cols>
  <sheetData>
    <row r="1" ht="18.75" spans="1:3">
      <c r="A1" s="13" t="s">
        <v>2201</v>
      </c>
      <c r="B1" s="13"/>
      <c r="C1" s="13"/>
    </row>
    <row r="2" ht="25.5" customHeight="1" spans="1:4">
      <c r="A2" s="15" t="s">
        <v>2202</v>
      </c>
      <c r="B2" s="15"/>
      <c r="C2" s="15"/>
      <c r="D2" s="15"/>
    </row>
    <row r="3" ht="20.25" customHeight="1" spans="1:4">
      <c r="A3" s="105" t="s">
        <v>1300</v>
      </c>
      <c r="B3" s="105"/>
      <c r="C3" s="105"/>
      <c r="D3" s="105"/>
    </row>
    <row r="4" ht="20.1" customHeight="1" spans="1:4">
      <c r="A4" s="106"/>
      <c r="B4" s="106"/>
      <c r="D4" s="107" t="s">
        <v>2</v>
      </c>
    </row>
    <row r="5" ht="24" customHeight="1" spans="1:4">
      <c r="A5" s="108" t="s">
        <v>101</v>
      </c>
      <c r="B5" s="118" t="s">
        <v>1619</v>
      </c>
      <c r="C5" s="119"/>
      <c r="D5" s="120"/>
    </row>
    <row r="6" ht="32.45" customHeight="1" spans="1:4">
      <c r="A6" s="108"/>
      <c r="B6" s="121" t="s">
        <v>1301</v>
      </c>
      <c r="C6" s="122" t="s">
        <v>1302</v>
      </c>
      <c r="D6" s="122" t="s">
        <v>1303</v>
      </c>
    </row>
    <row r="7" s="116" customFormat="1" ht="20.1" customHeight="1" spans="1:4">
      <c r="A7" s="123" t="s">
        <v>1304</v>
      </c>
      <c r="B7" s="124"/>
      <c r="C7" s="124"/>
      <c r="D7" s="124"/>
    </row>
    <row r="8" s="116" customFormat="1" ht="20.1" customHeight="1" spans="1:4">
      <c r="A8" s="125"/>
      <c r="B8" s="126"/>
      <c r="C8" s="126"/>
      <c r="D8" s="126"/>
    </row>
    <row r="9" s="116" customFormat="1" ht="20.1" customHeight="1" spans="1:8">
      <c r="A9" s="125"/>
      <c r="B9" s="127"/>
      <c r="C9" s="127"/>
      <c r="D9" s="127"/>
      <c r="G9" s="128"/>
      <c r="H9" s="128"/>
    </row>
    <row r="10" s="116" customFormat="1" ht="20.1" customHeight="1" spans="1:8">
      <c r="A10" s="125"/>
      <c r="B10" s="127"/>
      <c r="C10" s="127"/>
      <c r="D10" s="127"/>
      <c r="G10" s="128"/>
      <c r="H10" s="128"/>
    </row>
    <row r="11" ht="20.1" customHeight="1" spans="1:8">
      <c r="A11" s="125"/>
      <c r="B11" s="127"/>
      <c r="C11" s="127"/>
      <c r="D11" s="127"/>
      <c r="G11" s="128"/>
      <c r="H11" s="128"/>
    </row>
    <row r="12" s="116" customFormat="1" ht="20.1" customHeight="1" spans="1:8">
      <c r="A12" s="125"/>
      <c r="B12" s="127"/>
      <c r="C12" s="127"/>
      <c r="D12" s="127"/>
      <c r="G12" s="128"/>
      <c r="H12" s="128"/>
    </row>
    <row r="13" ht="20.45" customHeight="1" spans="1:8">
      <c r="A13" s="125"/>
      <c r="B13" s="127"/>
      <c r="C13" s="127"/>
      <c r="D13" s="127"/>
      <c r="G13" s="128"/>
      <c r="H13" s="128"/>
    </row>
    <row r="14" ht="20.1" customHeight="1" spans="1:8">
      <c r="A14" s="125"/>
      <c r="B14" s="127"/>
      <c r="C14" s="127"/>
      <c r="D14" s="127"/>
      <c r="G14" s="128"/>
      <c r="H14" s="128"/>
    </row>
    <row r="15" ht="20.1" customHeight="1" spans="1:8">
      <c r="A15" s="125"/>
      <c r="B15" s="127"/>
      <c r="C15" s="127"/>
      <c r="D15" s="127"/>
      <c r="G15" s="128"/>
      <c r="H15" s="128"/>
    </row>
    <row r="16" ht="20.1" customHeight="1" spans="1:8">
      <c r="A16" s="125"/>
      <c r="B16" s="127"/>
      <c r="C16" s="127"/>
      <c r="D16" s="127"/>
      <c r="G16" s="128"/>
      <c r="H16" s="128"/>
    </row>
    <row r="17" s="116" customFormat="1" ht="20.1" customHeight="1" spans="1:10">
      <c r="A17" s="125"/>
      <c r="B17" s="127"/>
      <c r="C17" s="127"/>
      <c r="D17" s="127"/>
      <c r="G17" s="128"/>
      <c r="H17" s="128"/>
      <c r="I17" s="134"/>
      <c r="J17" s="134"/>
    </row>
    <row r="18" s="116" customFormat="1" ht="20.1" customHeight="1" spans="1:10">
      <c r="A18" s="129"/>
      <c r="B18" s="127"/>
      <c r="C18" s="127"/>
      <c r="D18" s="127"/>
      <c r="G18" s="128"/>
      <c r="H18" s="128"/>
      <c r="I18" s="134"/>
      <c r="J18" s="134"/>
    </row>
    <row r="19" s="116" customFormat="1" ht="20.1" customHeight="1" spans="1:10">
      <c r="A19" s="129"/>
      <c r="B19" s="127"/>
      <c r="C19" s="127"/>
      <c r="D19" s="127"/>
      <c r="G19" s="128"/>
      <c r="H19" s="128"/>
      <c r="I19" s="134"/>
      <c r="J19" s="134"/>
    </row>
    <row r="20" s="116" customFormat="1" ht="20.1" customHeight="1" spans="1:10">
      <c r="A20" s="129"/>
      <c r="B20" s="127"/>
      <c r="C20" s="127"/>
      <c r="D20" s="127"/>
      <c r="G20" s="128"/>
      <c r="H20" s="128"/>
      <c r="I20" s="134"/>
      <c r="J20" s="134"/>
    </row>
    <row r="21" s="116" customFormat="1" ht="20.1" customHeight="1" spans="1:10">
      <c r="A21" s="129"/>
      <c r="B21" s="127"/>
      <c r="C21" s="127"/>
      <c r="D21" s="127"/>
      <c r="G21" s="128"/>
      <c r="H21" s="128"/>
      <c r="I21" s="134"/>
      <c r="J21" s="134"/>
    </row>
    <row r="22" s="116" customFormat="1" ht="20.1" customHeight="1" spans="1:10">
      <c r="A22" s="129"/>
      <c r="B22" s="127"/>
      <c r="C22" s="127"/>
      <c r="D22" s="127"/>
      <c r="G22" s="128"/>
      <c r="H22" s="128"/>
      <c r="I22" s="134"/>
      <c r="J22" s="134"/>
    </row>
    <row r="23" s="116" customFormat="1" ht="20.1" customHeight="1" spans="1:10">
      <c r="A23" s="129"/>
      <c r="B23" s="127"/>
      <c r="C23" s="127"/>
      <c r="D23" s="127"/>
      <c r="G23" s="128"/>
      <c r="H23" s="128"/>
      <c r="I23" s="134"/>
      <c r="J23" s="134"/>
    </row>
    <row r="24" s="116" customFormat="1" ht="20.1" customHeight="1" spans="1:10">
      <c r="A24" s="125"/>
      <c r="B24" s="127"/>
      <c r="C24" s="127"/>
      <c r="D24" s="127"/>
      <c r="G24" s="128"/>
      <c r="H24" s="128"/>
      <c r="I24" s="134"/>
      <c r="J24" s="134"/>
    </row>
    <row r="25" s="116" customFormat="1" ht="20.1" customHeight="1" spans="1:10">
      <c r="A25" s="130"/>
      <c r="B25" s="127"/>
      <c r="C25" s="127"/>
      <c r="D25" s="127"/>
      <c r="G25" s="128"/>
      <c r="H25" s="128"/>
      <c r="I25" s="134"/>
      <c r="J25" s="134"/>
    </row>
    <row r="26" s="116" customFormat="1" ht="20.1" customHeight="1" spans="1:10">
      <c r="A26" s="130"/>
      <c r="B26" s="127"/>
      <c r="C26" s="127"/>
      <c r="D26" s="127"/>
      <c r="G26" s="128"/>
      <c r="H26" s="128"/>
      <c r="I26" s="134"/>
      <c r="J26" s="134"/>
    </row>
    <row r="27" s="116" customFormat="1" ht="20.1" customHeight="1" spans="1:10">
      <c r="A27" s="130"/>
      <c r="B27" s="127"/>
      <c r="C27" s="127"/>
      <c r="D27" s="127"/>
      <c r="G27" s="128"/>
      <c r="H27" s="128"/>
      <c r="I27" s="134"/>
      <c r="J27" s="134"/>
    </row>
    <row r="28" s="116" customFormat="1" ht="20.1" customHeight="1" spans="1:10">
      <c r="A28" s="130"/>
      <c r="B28" s="127"/>
      <c r="C28" s="127"/>
      <c r="D28" s="127"/>
      <c r="G28" s="128"/>
      <c r="H28" s="128"/>
      <c r="I28" s="134"/>
      <c r="J28" s="134"/>
    </row>
    <row r="29" ht="18.6" customHeight="1" spans="1:10">
      <c r="A29" s="131"/>
      <c r="B29" s="132"/>
      <c r="C29" s="127"/>
      <c r="D29" s="127"/>
      <c r="G29" s="128"/>
      <c r="H29" s="128"/>
      <c r="I29" s="134"/>
      <c r="J29" s="134"/>
    </row>
    <row r="30" ht="57.75" customHeight="1" spans="1:4">
      <c r="A30" s="133"/>
      <c r="B30" s="133"/>
      <c r="C30" s="133"/>
      <c r="D30" s="133"/>
    </row>
  </sheetData>
  <mergeCells count="6">
    <mergeCell ref="A1:C1"/>
    <mergeCell ref="A2:D2"/>
    <mergeCell ref="A3:D3"/>
    <mergeCell ref="B5:D5"/>
    <mergeCell ref="A30:D30"/>
    <mergeCell ref="A5:A6"/>
  </mergeCells>
  <printOptions horizontalCentered="1"/>
  <pageMargins left="0.236220472440945" right="0.236220472440945" top="0.31496062992126" bottom="0.31496062992126" header="0.31496062992126" footer="0.31496062992126"/>
  <pageSetup paperSize="9" orientation="portrait" errors="blank"/>
  <headerFooter alignWithMargins="0">
    <oddFooter>&amp;C&amp;P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>
    <tabColor rgb="FF7030A0"/>
  </sheetPr>
  <dimension ref="A1:B39"/>
  <sheetViews>
    <sheetView showZeros="0" workbookViewId="0">
      <selection activeCell="A10" sqref="A10"/>
    </sheetView>
  </sheetViews>
  <sheetFormatPr defaultColWidth="10" defaultRowHeight="13.5" outlineLevelCol="1"/>
  <cols>
    <col min="1" max="1" width="68.625" style="104" customWidth="1"/>
    <col min="2" max="2" width="20.125" style="104" customWidth="1"/>
    <col min="3" max="3" width="15.25" style="104" customWidth="1"/>
    <col min="4" max="4" width="14" style="104" customWidth="1"/>
    <col min="5" max="5" width="15.5" style="104" customWidth="1"/>
    <col min="6" max="7" width="12.75" style="104" customWidth="1"/>
    <col min="8" max="16384" width="10" style="104"/>
  </cols>
  <sheetData>
    <row r="1" ht="18.75" spans="1:2">
      <c r="A1" s="13" t="s">
        <v>2203</v>
      </c>
      <c r="B1" s="13"/>
    </row>
    <row r="2" ht="22.5" spans="1:2">
      <c r="A2" s="15" t="s">
        <v>2202</v>
      </c>
      <c r="B2" s="15"/>
    </row>
    <row r="3" spans="1:2">
      <c r="A3" s="105" t="s">
        <v>1314</v>
      </c>
      <c r="B3" s="105"/>
    </row>
    <row r="4" spans="1:2">
      <c r="A4" s="106"/>
      <c r="B4" s="107" t="s">
        <v>2</v>
      </c>
    </row>
    <row r="5" ht="24" customHeight="1" spans="1:2">
      <c r="A5" s="108" t="s">
        <v>101</v>
      </c>
      <c r="B5" s="109" t="s">
        <v>1619</v>
      </c>
    </row>
    <row r="6" ht="24" customHeight="1" spans="1:2">
      <c r="A6" s="110" t="s">
        <v>1304</v>
      </c>
      <c r="B6" s="111"/>
    </row>
    <row r="7" ht="24" customHeight="1" spans="1:2">
      <c r="A7" s="112" t="s">
        <v>1316</v>
      </c>
      <c r="B7" s="111"/>
    </row>
    <row r="8" ht="24" customHeight="1" spans="1:2">
      <c r="A8" s="113" t="s">
        <v>2204</v>
      </c>
      <c r="B8" s="114"/>
    </row>
    <row r="9" ht="24" customHeight="1" spans="1:2">
      <c r="A9" s="113" t="s">
        <v>2205</v>
      </c>
      <c r="B9" s="114"/>
    </row>
    <row r="10" ht="24" customHeight="1" spans="1:2">
      <c r="A10" s="113" t="s">
        <v>2206</v>
      </c>
      <c r="B10" s="114"/>
    </row>
    <row r="11" ht="24" customHeight="1" spans="1:2">
      <c r="A11" s="113" t="s">
        <v>1320</v>
      </c>
      <c r="B11" s="114"/>
    </row>
    <row r="12" ht="24" customHeight="1" spans="1:2">
      <c r="A12" s="113" t="s">
        <v>1321</v>
      </c>
      <c r="B12" s="114"/>
    </row>
    <row r="13" ht="24" customHeight="1" spans="1:2">
      <c r="A13" s="113"/>
      <c r="B13" s="114"/>
    </row>
    <row r="14" ht="24" customHeight="1" spans="1:2">
      <c r="A14" s="113"/>
      <c r="B14" s="114"/>
    </row>
    <row r="15" ht="24" customHeight="1" spans="1:2">
      <c r="A15" s="112" t="s">
        <v>1322</v>
      </c>
      <c r="B15" s="111">
        <f>SUM(B16:B28)</f>
        <v>0</v>
      </c>
    </row>
    <row r="16" ht="21.6" customHeight="1" spans="1:2">
      <c r="A16" s="113" t="s">
        <v>1323</v>
      </c>
      <c r="B16" s="114"/>
    </row>
    <row r="17" ht="21.6" customHeight="1" spans="1:2">
      <c r="A17" s="113" t="s">
        <v>1324</v>
      </c>
      <c r="B17" s="114"/>
    </row>
    <row r="18" ht="21" customHeight="1" spans="1:2">
      <c r="A18" s="113" t="s">
        <v>1325</v>
      </c>
      <c r="B18" s="114"/>
    </row>
    <row r="19" ht="21.6" customHeight="1" spans="1:2">
      <c r="A19" s="113" t="s">
        <v>1326</v>
      </c>
      <c r="B19" s="114"/>
    </row>
    <row r="20" ht="21.6" customHeight="1" spans="1:2">
      <c r="A20" s="113" t="s">
        <v>1327</v>
      </c>
      <c r="B20" s="114"/>
    </row>
    <row r="21" ht="21.6" customHeight="1" spans="1:2">
      <c r="A21" s="113" t="s">
        <v>1328</v>
      </c>
      <c r="B21" s="114"/>
    </row>
    <row r="22" ht="21.6" customHeight="1" spans="1:2">
      <c r="A22" s="113" t="s">
        <v>1329</v>
      </c>
      <c r="B22" s="114"/>
    </row>
    <row r="23" ht="21.6" customHeight="1" spans="1:2">
      <c r="A23" s="113" t="s">
        <v>1330</v>
      </c>
      <c r="B23" s="114"/>
    </row>
    <row r="24" ht="21.6" customHeight="1" spans="1:2">
      <c r="A24" s="113" t="s">
        <v>1321</v>
      </c>
      <c r="B24" s="114"/>
    </row>
    <row r="25" ht="21.6" customHeight="1" spans="1:2">
      <c r="A25" s="113"/>
      <c r="B25" s="114"/>
    </row>
    <row r="26" ht="21.6" customHeight="1" spans="1:2">
      <c r="A26" s="113"/>
      <c r="B26" s="114"/>
    </row>
    <row r="27" ht="21.6" customHeight="1" spans="1:2">
      <c r="A27" s="113"/>
      <c r="B27" s="114"/>
    </row>
    <row r="28" ht="21.6" customHeight="1" spans="1:2">
      <c r="A28" s="113"/>
      <c r="B28" s="114"/>
    </row>
    <row r="29" ht="64.5" customHeight="1" spans="1:2">
      <c r="A29" s="115"/>
      <c r="B29" s="115"/>
    </row>
    <row r="30" ht="21.6" customHeight="1"/>
    <row r="31" ht="21.6" customHeight="1"/>
    <row r="32" ht="21.6" customHeight="1"/>
    <row r="33" ht="21.6" customHeight="1"/>
    <row r="34" ht="21.6" customHeight="1"/>
    <row r="35" ht="21.6" customHeight="1"/>
    <row r="36" ht="21.6" customHeight="1"/>
    <row r="37" ht="21.6" customHeight="1"/>
    <row r="38" ht="21.6" customHeight="1"/>
    <row r="39" ht="21.6" customHeight="1"/>
  </sheetData>
  <mergeCells count="4">
    <mergeCell ref="A1:B1"/>
    <mergeCell ref="A2:B2"/>
    <mergeCell ref="A3:B3"/>
    <mergeCell ref="A29:B29"/>
  </mergeCells>
  <printOptions horizontalCentered="1"/>
  <pageMargins left="0.236220472440945" right="0.236220472440945" top="0.31496062992126" bottom="0.47" header="0.31496062992126" footer="0.25"/>
  <pageSetup paperSize="9" orientation="portrait" errors="blank"/>
  <headerFooter alignWithMargins="0">
    <oddFooter>&amp;C&amp;P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>
    <tabColor rgb="FF7030A0"/>
  </sheetPr>
  <dimension ref="A1:E24"/>
  <sheetViews>
    <sheetView showZeros="0" workbookViewId="0">
      <selection activeCell="A2" sqref="A2:D2"/>
    </sheetView>
  </sheetViews>
  <sheetFormatPr defaultColWidth="9" defaultRowHeight="20.1" customHeight="1" outlineLevelCol="4"/>
  <cols>
    <col min="1" max="1" width="35.625" style="67" customWidth="1"/>
    <col min="2" max="2" width="12.75" style="68" customWidth="1"/>
    <col min="3" max="3" width="32.5" style="69" customWidth="1"/>
    <col min="4" max="4" width="13.5" style="70" customWidth="1"/>
    <col min="5" max="5" width="13" style="71" customWidth="1"/>
    <col min="6" max="16384" width="9" style="71"/>
  </cols>
  <sheetData>
    <row r="1" customHeight="1" spans="1:4">
      <c r="A1" s="13" t="s">
        <v>2207</v>
      </c>
      <c r="B1" s="13"/>
      <c r="C1" s="13"/>
      <c r="D1" s="13"/>
    </row>
    <row r="2" ht="29.25" customHeight="1" spans="1:4">
      <c r="A2" s="15" t="s">
        <v>2208</v>
      </c>
      <c r="B2" s="15"/>
      <c r="C2" s="15"/>
      <c r="D2" s="15"/>
    </row>
    <row r="3" ht="11.25" customHeight="1" spans="1:4">
      <c r="A3" s="72"/>
      <c r="B3" s="73"/>
      <c r="C3" s="72"/>
      <c r="D3" s="74"/>
    </row>
    <row r="4" customHeight="1" spans="1:4">
      <c r="A4" s="75"/>
      <c r="B4" s="75"/>
      <c r="C4" s="75"/>
      <c r="D4" s="76" t="s">
        <v>2</v>
      </c>
    </row>
    <row r="5" ht="24" customHeight="1" spans="1:4">
      <c r="A5" s="77" t="s">
        <v>1252</v>
      </c>
      <c r="B5" s="78" t="s">
        <v>1619</v>
      </c>
      <c r="C5" s="77" t="s">
        <v>163</v>
      </c>
      <c r="D5" s="78" t="s">
        <v>1619</v>
      </c>
    </row>
    <row r="6" ht="24" customHeight="1" spans="1:5">
      <c r="A6" s="77" t="s">
        <v>102</v>
      </c>
      <c r="B6" s="80">
        <v>0</v>
      </c>
      <c r="C6" s="77" t="s">
        <v>102</v>
      </c>
      <c r="D6" s="80">
        <v>0</v>
      </c>
      <c r="E6" s="68"/>
    </row>
    <row r="7" ht="24" customHeight="1" spans="1:5">
      <c r="A7" s="79" t="s">
        <v>103</v>
      </c>
      <c r="B7" s="80"/>
      <c r="C7" s="102" t="s">
        <v>104</v>
      </c>
      <c r="D7" s="80"/>
      <c r="E7" s="68"/>
    </row>
    <row r="8" ht="21" customHeight="1" spans="1:4">
      <c r="A8" s="48" t="s">
        <v>2209</v>
      </c>
      <c r="B8" s="47"/>
      <c r="C8" s="48" t="s">
        <v>2210</v>
      </c>
      <c r="D8" s="47"/>
    </row>
    <row r="9" ht="21" customHeight="1" spans="1:4">
      <c r="A9" s="48" t="s">
        <v>2211</v>
      </c>
      <c r="B9" s="47"/>
      <c r="C9" s="48" t="s">
        <v>1337</v>
      </c>
      <c r="D9" s="47"/>
    </row>
    <row r="10" ht="21" customHeight="1" spans="1:4">
      <c r="A10" s="48" t="s">
        <v>2212</v>
      </c>
      <c r="B10" s="47"/>
      <c r="C10" s="48" t="s">
        <v>2213</v>
      </c>
      <c r="D10" s="47"/>
    </row>
    <row r="11" ht="21" customHeight="1" spans="1:4">
      <c r="A11" s="48" t="s">
        <v>2214</v>
      </c>
      <c r="B11" s="47"/>
      <c r="C11" s="48" t="s">
        <v>2215</v>
      </c>
      <c r="D11" s="47"/>
    </row>
    <row r="12" ht="21" customHeight="1" spans="1:4">
      <c r="A12" s="48" t="s">
        <v>2216</v>
      </c>
      <c r="B12" s="47"/>
      <c r="C12" s="48" t="s">
        <v>2217</v>
      </c>
      <c r="D12" s="47"/>
    </row>
    <row r="13" ht="21" customHeight="1" spans="1:4">
      <c r="A13" s="48" t="s">
        <v>2218</v>
      </c>
      <c r="B13" s="47"/>
      <c r="C13" s="48" t="s">
        <v>2219</v>
      </c>
      <c r="D13" s="47"/>
    </row>
    <row r="14" ht="21" customHeight="1" spans="1:4">
      <c r="A14" s="48" t="s">
        <v>2220</v>
      </c>
      <c r="B14" s="47"/>
      <c r="C14" s="48" t="s">
        <v>2221</v>
      </c>
      <c r="D14" s="47"/>
    </row>
    <row r="15" ht="21" customHeight="1" spans="1:4">
      <c r="A15" s="48" t="s">
        <v>2222</v>
      </c>
      <c r="B15" s="47"/>
      <c r="C15" s="48" t="s">
        <v>2223</v>
      </c>
      <c r="D15" s="48"/>
    </row>
    <row r="16" ht="21" customHeight="1" spans="1:4">
      <c r="A16" s="63" t="s">
        <v>2224</v>
      </c>
      <c r="B16" s="47"/>
      <c r="C16" s="48" t="s">
        <v>2225</v>
      </c>
      <c r="D16" s="48"/>
    </row>
    <row r="17" ht="21" customHeight="1" spans="1:4">
      <c r="A17" s="48" t="s">
        <v>2226</v>
      </c>
      <c r="B17" s="47"/>
      <c r="C17" s="48" t="s">
        <v>2227</v>
      </c>
      <c r="D17" s="48"/>
    </row>
    <row r="18" ht="21" customHeight="1" spans="1:4">
      <c r="A18" s="48" t="s">
        <v>2228</v>
      </c>
      <c r="B18" s="47"/>
      <c r="C18" s="81"/>
      <c r="D18" s="81"/>
    </row>
    <row r="19" customHeight="1" spans="1:4">
      <c r="A19" s="103" t="s">
        <v>2229</v>
      </c>
      <c r="B19" s="83"/>
      <c r="C19" s="81"/>
      <c r="D19" s="81"/>
    </row>
    <row r="20" ht="24" customHeight="1" spans="1:4">
      <c r="A20" s="79" t="s">
        <v>54</v>
      </c>
      <c r="B20" s="80"/>
      <c r="C20" s="79" t="s">
        <v>55</v>
      </c>
      <c r="D20" s="80"/>
    </row>
    <row r="21" ht="21" customHeight="1" spans="1:4">
      <c r="A21" s="48" t="s">
        <v>2230</v>
      </c>
      <c r="B21" s="83"/>
      <c r="C21" s="48" t="s">
        <v>2231</v>
      </c>
      <c r="D21" s="83"/>
    </row>
    <row r="22" ht="21" customHeight="1" spans="1:4">
      <c r="A22" s="48" t="s">
        <v>1575</v>
      </c>
      <c r="B22" s="48"/>
      <c r="C22" s="48" t="s">
        <v>1356</v>
      </c>
      <c r="D22" s="83"/>
    </row>
    <row r="23" ht="14.45" customHeight="1"/>
    <row r="24" ht="37.5" customHeight="1" spans="1:4">
      <c r="A24" s="33"/>
      <c r="B24" s="33"/>
      <c r="C24" s="33"/>
      <c r="D24" s="33"/>
    </row>
  </sheetData>
  <mergeCells count="5">
    <mergeCell ref="A1:B1"/>
    <mergeCell ref="C1:D1"/>
    <mergeCell ref="A2:D2"/>
    <mergeCell ref="A4:C4"/>
    <mergeCell ref="A24:D24"/>
  </mergeCells>
  <printOptions horizontalCentered="1"/>
  <pageMargins left="0.236220472440945" right="0.236220472440945" top="0.31496062992126" bottom="0.31496062992126" header="0.31496062992126" footer="0.31496062992126"/>
  <pageSetup paperSize="9" orientation="portrait" errors="blank"/>
  <headerFooter alignWithMargins="0">
    <oddFooter>&amp;C&amp;P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>
    <tabColor rgb="FF7030A0"/>
  </sheetPr>
  <dimension ref="A1:D51"/>
  <sheetViews>
    <sheetView workbookViewId="0">
      <selection activeCell="A2" sqref="A2:B2"/>
    </sheetView>
  </sheetViews>
  <sheetFormatPr defaultColWidth="9" defaultRowHeight="20.1" customHeight="1" outlineLevelCol="3"/>
  <cols>
    <col min="1" max="1" width="61.5" style="84" customWidth="1"/>
    <col min="2" max="2" width="25" style="85" customWidth="1"/>
    <col min="3" max="16384" width="9" style="86"/>
  </cols>
  <sheetData>
    <row r="1" customHeight="1" spans="1:2">
      <c r="A1" s="13" t="s">
        <v>2232</v>
      </c>
      <c r="B1" s="13"/>
    </row>
    <row r="2" ht="35.25" customHeight="1" spans="1:4">
      <c r="A2" s="15" t="s">
        <v>2233</v>
      </c>
      <c r="B2" s="15"/>
      <c r="D2" s="72"/>
    </row>
    <row r="3" customHeight="1" spans="1:2">
      <c r="A3" s="87"/>
      <c r="B3" s="88" t="s">
        <v>2</v>
      </c>
    </row>
    <row r="4" ht="24" customHeight="1" spans="1:2">
      <c r="A4" s="89" t="s">
        <v>163</v>
      </c>
      <c r="B4" s="89" t="s">
        <v>1619</v>
      </c>
    </row>
    <row r="5" ht="21.75" customHeight="1" spans="1:2">
      <c r="A5" s="90" t="s">
        <v>104</v>
      </c>
      <c r="B5" s="91"/>
    </row>
    <row r="6" ht="21.75" customHeight="1" spans="1:2">
      <c r="A6" s="92" t="s">
        <v>2210</v>
      </c>
      <c r="B6" s="93"/>
    </row>
    <row r="7" ht="21.75" customHeight="1" spans="1:2">
      <c r="A7" s="94" t="s">
        <v>2234</v>
      </c>
      <c r="B7" s="93"/>
    </row>
    <row r="8" ht="21.75" customHeight="1" spans="1:2">
      <c r="A8" s="94" t="s">
        <v>2235</v>
      </c>
      <c r="B8" s="93"/>
    </row>
    <row r="9" ht="21.75" customHeight="1" spans="1:2">
      <c r="A9" s="94" t="s">
        <v>2236</v>
      </c>
      <c r="B9" s="93"/>
    </row>
    <row r="10" ht="21.75" customHeight="1" spans="1:2">
      <c r="A10" s="92" t="s">
        <v>1337</v>
      </c>
      <c r="B10" s="93"/>
    </row>
    <row r="11" ht="21.75" customHeight="1" spans="1:2">
      <c r="A11" s="94" t="s">
        <v>2237</v>
      </c>
      <c r="B11" s="93"/>
    </row>
    <row r="12" ht="21.75" customHeight="1" spans="1:2">
      <c r="A12" s="94" t="s">
        <v>2238</v>
      </c>
      <c r="B12" s="93"/>
    </row>
    <row r="13" ht="21.75" customHeight="1" spans="1:2">
      <c r="A13" s="94" t="s">
        <v>2239</v>
      </c>
      <c r="B13" s="93"/>
    </row>
    <row r="14" ht="21.75" customHeight="1" spans="1:2">
      <c r="A14" s="92" t="s">
        <v>2213</v>
      </c>
      <c r="B14" s="93"/>
    </row>
    <row r="15" ht="21.75" customHeight="1" spans="1:2">
      <c r="A15" s="92" t="s">
        <v>2240</v>
      </c>
      <c r="B15" s="93"/>
    </row>
    <row r="16" ht="21.75" customHeight="1" spans="1:2">
      <c r="A16" s="92" t="s">
        <v>2241</v>
      </c>
      <c r="B16" s="93"/>
    </row>
    <row r="17" ht="21.75" customHeight="1" spans="1:2">
      <c r="A17" s="92" t="s">
        <v>2215</v>
      </c>
      <c r="B17" s="93"/>
    </row>
    <row r="18" ht="21.75" customHeight="1" spans="1:2">
      <c r="A18" s="92" t="s">
        <v>1369</v>
      </c>
      <c r="B18" s="93"/>
    </row>
    <row r="19" ht="21.75" customHeight="1" spans="1:2">
      <c r="A19" s="92" t="s">
        <v>1387</v>
      </c>
      <c r="B19" s="95"/>
    </row>
    <row r="20" ht="21.75" customHeight="1" spans="1:2">
      <c r="A20" s="92" t="s">
        <v>2242</v>
      </c>
      <c r="B20" s="93"/>
    </row>
    <row r="21" ht="21.75" customHeight="1" spans="1:2">
      <c r="A21" s="92" t="s">
        <v>2243</v>
      </c>
      <c r="B21" s="93"/>
    </row>
    <row r="22" ht="21.75" customHeight="1" spans="1:2">
      <c r="A22" s="92" t="s">
        <v>2244</v>
      </c>
      <c r="B22" s="96"/>
    </row>
    <row r="23" ht="21.75" customHeight="1" spans="1:2">
      <c r="A23" s="92" t="s">
        <v>2245</v>
      </c>
      <c r="B23" s="96"/>
    </row>
    <row r="24" ht="21.75" customHeight="1" spans="1:2">
      <c r="A24" s="92" t="s">
        <v>2246</v>
      </c>
      <c r="B24" s="96"/>
    </row>
    <row r="25" ht="21.75" customHeight="1" spans="1:2">
      <c r="A25" s="92" t="s">
        <v>2247</v>
      </c>
      <c r="B25" s="96"/>
    </row>
    <row r="26" ht="20.25" customHeight="1" spans="1:2">
      <c r="A26" s="92" t="s">
        <v>2248</v>
      </c>
      <c r="B26" s="97"/>
    </row>
    <row r="27" ht="27.75" customHeight="1" spans="1:2">
      <c r="A27" s="92" t="s">
        <v>2217</v>
      </c>
      <c r="B27" s="98"/>
    </row>
    <row r="28" customHeight="1" spans="1:2">
      <c r="A28" s="92" t="s">
        <v>2249</v>
      </c>
      <c r="B28" s="97"/>
    </row>
    <row r="29" customHeight="1" spans="1:2">
      <c r="A29" s="99" t="s">
        <v>1408</v>
      </c>
      <c r="B29" s="97"/>
    </row>
    <row r="30" customHeight="1" spans="1:2">
      <c r="A30" s="99" t="s">
        <v>2250</v>
      </c>
      <c r="B30" s="97"/>
    </row>
    <row r="31" customHeight="1" spans="1:2">
      <c r="A31" s="100" t="s">
        <v>2251</v>
      </c>
      <c r="B31" s="97"/>
    </row>
    <row r="32" customHeight="1" spans="1:2">
      <c r="A32" s="100" t="s">
        <v>2252</v>
      </c>
      <c r="B32" s="97"/>
    </row>
    <row r="33" customHeight="1" spans="1:2">
      <c r="A33" s="101" t="s">
        <v>2219</v>
      </c>
      <c r="B33" s="97"/>
    </row>
    <row r="34" customHeight="1" spans="1:2">
      <c r="A34" s="99" t="s">
        <v>2253</v>
      </c>
      <c r="B34" s="97"/>
    </row>
    <row r="35" customHeight="1" spans="1:2">
      <c r="A35" s="99" t="s">
        <v>2254</v>
      </c>
      <c r="B35" s="97"/>
    </row>
    <row r="36" customHeight="1" spans="1:2">
      <c r="A36" s="99" t="s">
        <v>2255</v>
      </c>
      <c r="B36" s="97"/>
    </row>
    <row r="37" customHeight="1" spans="1:2">
      <c r="A37" s="99" t="s">
        <v>1429</v>
      </c>
      <c r="B37" s="97"/>
    </row>
    <row r="38" customHeight="1" spans="1:2">
      <c r="A38" s="99" t="s">
        <v>1438</v>
      </c>
      <c r="B38" s="97"/>
    </row>
    <row r="39" customHeight="1" spans="1:2">
      <c r="A39" s="99" t="s">
        <v>1445</v>
      </c>
      <c r="B39" s="97"/>
    </row>
    <row r="40" customHeight="1" spans="1:2">
      <c r="A40" s="99" t="s">
        <v>2256</v>
      </c>
      <c r="B40" s="97"/>
    </row>
    <row r="41" customHeight="1" spans="1:2">
      <c r="A41" s="99" t="s">
        <v>2257</v>
      </c>
      <c r="B41" s="97"/>
    </row>
    <row r="42" customHeight="1" spans="1:2">
      <c r="A42" s="99" t="s">
        <v>2258</v>
      </c>
      <c r="B42" s="97"/>
    </row>
    <row r="43" customHeight="1" spans="1:2">
      <c r="A43" s="99" t="s">
        <v>2259</v>
      </c>
      <c r="B43" s="97"/>
    </row>
    <row r="44" customHeight="1" spans="1:2">
      <c r="A44" s="101" t="s">
        <v>2221</v>
      </c>
      <c r="B44" s="97"/>
    </row>
    <row r="45" customHeight="1" spans="1:2">
      <c r="A45" s="99" t="s">
        <v>1460</v>
      </c>
      <c r="B45" s="97"/>
    </row>
    <row r="46" customHeight="1" spans="1:2">
      <c r="A46" s="101" t="s">
        <v>2260</v>
      </c>
      <c r="B46" s="97"/>
    </row>
    <row r="47" customHeight="1" spans="1:2">
      <c r="A47" s="99" t="s">
        <v>1475</v>
      </c>
      <c r="B47" s="97"/>
    </row>
    <row r="48" customHeight="1" spans="1:2">
      <c r="A48" s="99" t="s">
        <v>1476</v>
      </c>
      <c r="B48" s="97"/>
    </row>
    <row r="49" customHeight="1" spans="1:2">
      <c r="A49" s="99" t="s">
        <v>2261</v>
      </c>
      <c r="B49" s="97"/>
    </row>
    <row r="50" customHeight="1" spans="1:2">
      <c r="A50" s="101" t="s">
        <v>2262</v>
      </c>
      <c r="B50" s="97"/>
    </row>
    <row r="51" customHeight="1" spans="1:2">
      <c r="A51" s="101" t="s">
        <v>2263</v>
      </c>
      <c r="B51" s="97"/>
    </row>
  </sheetData>
  <mergeCells count="2">
    <mergeCell ref="A1:B1"/>
    <mergeCell ref="A2:B2"/>
  </mergeCells>
  <printOptions horizontalCentered="1"/>
  <pageMargins left="0.236220472440945" right="0.236220472440945" top="0.31496062992126" bottom="0.57" header="0.31496062992126" footer="0.31496062992126"/>
  <pageSetup paperSize="9" orientation="portrait" errors="blank"/>
  <headerFooter alignWithMargins="0">
    <oddFooter>&amp;C&amp;P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E24"/>
  <sheetViews>
    <sheetView showZeros="0" workbookViewId="0">
      <selection activeCell="A2" sqref="A2:D2"/>
    </sheetView>
  </sheetViews>
  <sheetFormatPr defaultColWidth="9" defaultRowHeight="20.1" customHeight="1" outlineLevelCol="4"/>
  <cols>
    <col min="1" max="1" width="35.625" style="67" customWidth="1"/>
    <col min="2" max="2" width="12.75" style="68" customWidth="1"/>
    <col min="3" max="3" width="32.5" style="69" customWidth="1"/>
    <col min="4" max="4" width="13.5" style="70" customWidth="1"/>
    <col min="5" max="5" width="13" style="71" customWidth="1"/>
    <col min="6" max="16384" width="9" style="71"/>
  </cols>
  <sheetData>
    <row r="1" customHeight="1" spans="1:4">
      <c r="A1" s="13" t="s">
        <v>2264</v>
      </c>
      <c r="B1" s="13"/>
      <c r="C1" s="13"/>
      <c r="D1" s="13"/>
    </row>
    <row r="2" ht="29.25" customHeight="1" spans="1:4">
      <c r="A2" s="15" t="s">
        <v>2265</v>
      </c>
      <c r="B2" s="15"/>
      <c r="C2" s="15"/>
      <c r="D2" s="15"/>
    </row>
    <row r="3" ht="11.25" customHeight="1" spans="1:4">
      <c r="A3" s="72"/>
      <c r="B3" s="73"/>
      <c r="C3" s="72"/>
      <c r="D3" s="74"/>
    </row>
    <row r="4" customHeight="1" spans="1:4">
      <c r="A4" s="75"/>
      <c r="B4" s="75"/>
      <c r="C4" s="75"/>
      <c r="D4" s="76" t="s">
        <v>2</v>
      </c>
    </row>
    <row r="5" ht="24" customHeight="1" spans="1:4">
      <c r="A5" s="77" t="s">
        <v>1544</v>
      </c>
      <c r="B5" s="78" t="s">
        <v>1619</v>
      </c>
      <c r="C5" s="77" t="s">
        <v>163</v>
      </c>
      <c r="D5" s="78" t="s">
        <v>1619</v>
      </c>
    </row>
    <row r="6" ht="24" customHeight="1" spans="1:5">
      <c r="A6" s="79" t="s">
        <v>1545</v>
      </c>
      <c r="B6" s="80">
        <f>B7+B21</f>
        <v>0</v>
      </c>
      <c r="C6" s="79" t="s">
        <v>1546</v>
      </c>
      <c r="D6" s="80">
        <f>D7+D20</f>
        <v>0</v>
      </c>
      <c r="E6" s="68"/>
    </row>
    <row r="7" ht="24" customHeight="1" spans="1:5">
      <c r="A7" s="48" t="s">
        <v>1547</v>
      </c>
      <c r="B7" s="47"/>
      <c r="C7" s="48" t="s">
        <v>1547</v>
      </c>
      <c r="D7" s="80">
        <f>SUM(D8:D14)</f>
        <v>0</v>
      </c>
      <c r="E7" s="68"/>
    </row>
    <row r="8" ht="21" customHeight="1" spans="1:4">
      <c r="A8" s="48" t="s">
        <v>1548</v>
      </c>
      <c r="B8" s="47"/>
      <c r="C8" s="48" t="s">
        <v>1548</v>
      </c>
      <c r="D8" s="47"/>
    </row>
    <row r="9" ht="21" customHeight="1" spans="1:4">
      <c r="A9" s="48" t="s">
        <v>1549</v>
      </c>
      <c r="B9" s="47"/>
      <c r="C9" s="48" t="s">
        <v>1549</v>
      </c>
      <c r="D9" s="47"/>
    </row>
    <row r="10" ht="21" customHeight="1" spans="1:4">
      <c r="A10" s="48" t="s">
        <v>1550</v>
      </c>
      <c r="B10" s="47"/>
      <c r="C10" s="48" t="s">
        <v>1550</v>
      </c>
      <c r="D10" s="47"/>
    </row>
    <row r="11" ht="21" customHeight="1" spans="1:4">
      <c r="A11" s="48" t="s">
        <v>1551</v>
      </c>
      <c r="B11" s="47"/>
      <c r="C11" s="48" t="s">
        <v>1551</v>
      </c>
      <c r="D11" s="47"/>
    </row>
    <row r="12" ht="21" customHeight="1" spans="1:4">
      <c r="A12" s="48"/>
      <c r="B12" s="47"/>
      <c r="C12" s="48"/>
      <c r="D12" s="47"/>
    </row>
    <row r="13" ht="21" customHeight="1" spans="1:4">
      <c r="A13" s="48"/>
      <c r="B13" s="47"/>
      <c r="C13" s="48"/>
      <c r="D13" s="47"/>
    </row>
    <row r="14" ht="21" customHeight="1" spans="1:4">
      <c r="A14" s="48"/>
      <c r="B14" s="47"/>
      <c r="C14" s="48"/>
      <c r="D14" s="47"/>
    </row>
    <row r="15" ht="21" customHeight="1" spans="1:4">
      <c r="A15" s="48"/>
      <c r="B15" s="47"/>
      <c r="C15" s="48"/>
      <c r="D15" s="48"/>
    </row>
    <row r="16" ht="21" customHeight="1" spans="1:4">
      <c r="A16" s="63"/>
      <c r="B16" s="47"/>
      <c r="C16" s="48"/>
      <c r="D16" s="48"/>
    </row>
    <row r="17" ht="21" customHeight="1" spans="1:4">
      <c r="A17" s="48"/>
      <c r="B17" s="47"/>
      <c r="C17" s="48"/>
      <c r="D17" s="48"/>
    </row>
    <row r="18" ht="21" customHeight="1" spans="1:4">
      <c r="A18" s="48"/>
      <c r="B18" s="47"/>
      <c r="C18" s="81"/>
      <c r="D18" s="81"/>
    </row>
    <row r="19" customHeight="1" spans="1:4">
      <c r="A19" s="82"/>
      <c r="B19" s="81"/>
      <c r="C19" s="81"/>
      <c r="D19" s="81"/>
    </row>
    <row r="20" ht="24" customHeight="1" spans="1:4">
      <c r="A20" s="79"/>
      <c r="B20" s="80"/>
      <c r="C20" s="79"/>
      <c r="D20" s="80">
        <f>SUM(D21:D22)</f>
        <v>0</v>
      </c>
    </row>
    <row r="21" ht="21" customHeight="1" spans="1:4">
      <c r="A21" s="48"/>
      <c r="B21" s="83"/>
      <c r="C21" s="48"/>
      <c r="D21" s="83"/>
    </row>
    <row r="22" ht="21" customHeight="1" spans="1:4">
      <c r="A22" s="82"/>
      <c r="B22" s="81"/>
      <c r="C22" s="48"/>
      <c r="D22" s="83"/>
    </row>
    <row r="23" ht="14.45" customHeight="1"/>
    <row r="24" ht="37.5" customHeight="1" spans="1:4">
      <c r="A24" s="33"/>
      <c r="B24" s="33"/>
      <c r="C24" s="33"/>
      <c r="D24" s="33"/>
    </row>
  </sheetData>
  <mergeCells count="5">
    <mergeCell ref="A1:B1"/>
    <mergeCell ref="C1:D1"/>
    <mergeCell ref="A2:D2"/>
    <mergeCell ref="A4:C4"/>
    <mergeCell ref="A24:D24"/>
  </mergeCells>
  <printOptions horizontalCentered="1"/>
  <pageMargins left="0.236220472440945" right="0.236220472440945" top="0.31496062992126" bottom="0.31496062992126" header="0.31496062992126" footer="0.31496062992126"/>
  <pageSetup paperSize="9" orientation="portrait" errors="blank"/>
  <headerFooter alignWithMargins="0">
    <oddFooter>&amp;C&amp;P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>
    <tabColor rgb="FF7030A0"/>
  </sheetPr>
  <dimension ref="A1:G27"/>
  <sheetViews>
    <sheetView showZeros="0" workbookViewId="0">
      <selection activeCell="A2" sqref="A2:D2"/>
    </sheetView>
  </sheetViews>
  <sheetFormatPr defaultColWidth="12.75" defaultRowHeight="13.5" outlineLevelCol="6"/>
  <cols>
    <col min="1" max="1" width="29.625" style="34" customWidth="1"/>
    <col min="2" max="2" width="13.5" style="35" customWidth="1"/>
    <col min="3" max="3" width="35.5" style="36" customWidth="1"/>
    <col min="4" max="4" width="13.5" style="37" customWidth="1"/>
    <col min="5" max="5" width="9" style="34" customWidth="1"/>
    <col min="6" max="6" width="31.25" style="34" customWidth="1"/>
    <col min="7" max="7" width="11.25" style="34" customWidth="1"/>
    <col min="8" max="251" width="9" style="34" customWidth="1"/>
    <col min="252" max="252" width="29.625" style="34" customWidth="1"/>
    <col min="253" max="253" width="12.75" style="34"/>
    <col min="254" max="254" width="29.75" style="34" customWidth="1"/>
    <col min="255" max="255" width="17" style="34" customWidth="1"/>
    <col min="256" max="256" width="37" style="34" customWidth="1"/>
    <col min="257" max="257" width="17.375" style="34" customWidth="1"/>
    <col min="258" max="507" width="9" style="34" customWidth="1"/>
    <col min="508" max="508" width="29.625" style="34" customWidth="1"/>
    <col min="509" max="509" width="12.75" style="34"/>
    <col min="510" max="510" width="29.75" style="34" customWidth="1"/>
    <col min="511" max="511" width="17" style="34" customWidth="1"/>
    <col min="512" max="512" width="37" style="34" customWidth="1"/>
    <col min="513" max="513" width="17.375" style="34" customWidth="1"/>
    <col min="514" max="763" width="9" style="34" customWidth="1"/>
    <col min="764" max="764" width="29.625" style="34" customWidth="1"/>
    <col min="765" max="765" width="12.75" style="34"/>
    <col min="766" max="766" width="29.75" style="34" customWidth="1"/>
    <col min="767" max="767" width="17" style="34" customWidth="1"/>
    <col min="768" max="768" width="37" style="34" customWidth="1"/>
    <col min="769" max="769" width="17.375" style="34" customWidth="1"/>
    <col min="770" max="1019" width="9" style="34" customWidth="1"/>
    <col min="1020" max="1020" width="29.625" style="34" customWidth="1"/>
    <col min="1021" max="1021" width="12.75" style="34"/>
    <col min="1022" max="1022" width="29.75" style="34" customWidth="1"/>
    <col min="1023" max="1023" width="17" style="34" customWidth="1"/>
    <col min="1024" max="1024" width="37" style="34" customWidth="1"/>
    <col min="1025" max="1025" width="17.375" style="34" customWidth="1"/>
    <col min="1026" max="1275" width="9" style="34" customWidth="1"/>
    <col min="1276" max="1276" width="29.625" style="34" customWidth="1"/>
    <col min="1277" max="1277" width="12.75" style="34"/>
    <col min="1278" max="1278" width="29.75" style="34" customWidth="1"/>
    <col min="1279" max="1279" width="17" style="34" customWidth="1"/>
    <col min="1280" max="1280" width="37" style="34" customWidth="1"/>
    <col min="1281" max="1281" width="17.375" style="34" customWidth="1"/>
    <col min="1282" max="1531" width="9" style="34" customWidth="1"/>
    <col min="1532" max="1532" width="29.625" style="34" customWidth="1"/>
    <col min="1533" max="1533" width="12.75" style="34"/>
    <col min="1534" max="1534" width="29.75" style="34" customWidth="1"/>
    <col min="1535" max="1535" width="17" style="34" customWidth="1"/>
    <col min="1536" max="1536" width="37" style="34" customWidth="1"/>
    <col min="1537" max="1537" width="17.375" style="34" customWidth="1"/>
    <col min="1538" max="1787" width="9" style="34" customWidth="1"/>
    <col min="1788" max="1788" width="29.625" style="34" customWidth="1"/>
    <col min="1789" max="1789" width="12.75" style="34"/>
    <col min="1790" max="1790" width="29.75" style="34" customWidth="1"/>
    <col min="1791" max="1791" width="17" style="34" customWidth="1"/>
    <col min="1792" max="1792" width="37" style="34" customWidth="1"/>
    <col min="1793" max="1793" width="17.375" style="34" customWidth="1"/>
    <col min="1794" max="2043" width="9" style="34" customWidth="1"/>
    <col min="2044" max="2044" width="29.625" style="34" customWidth="1"/>
    <col min="2045" max="2045" width="12.75" style="34"/>
    <col min="2046" max="2046" width="29.75" style="34" customWidth="1"/>
    <col min="2047" max="2047" width="17" style="34" customWidth="1"/>
    <col min="2048" max="2048" width="37" style="34" customWidth="1"/>
    <col min="2049" max="2049" width="17.375" style="34" customWidth="1"/>
    <col min="2050" max="2299" width="9" style="34" customWidth="1"/>
    <col min="2300" max="2300" width="29.625" style="34" customWidth="1"/>
    <col min="2301" max="2301" width="12.75" style="34"/>
    <col min="2302" max="2302" width="29.75" style="34" customWidth="1"/>
    <col min="2303" max="2303" width="17" style="34" customWidth="1"/>
    <col min="2304" max="2304" width="37" style="34" customWidth="1"/>
    <col min="2305" max="2305" width="17.375" style="34" customWidth="1"/>
    <col min="2306" max="2555" width="9" style="34" customWidth="1"/>
    <col min="2556" max="2556" width="29.625" style="34" customWidth="1"/>
    <col min="2557" max="2557" width="12.75" style="34"/>
    <col min="2558" max="2558" width="29.75" style="34" customWidth="1"/>
    <col min="2559" max="2559" width="17" style="34" customWidth="1"/>
    <col min="2560" max="2560" width="37" style="34" customWidth="1"/>
    <col min="2561" max="2561" width="17.375" style="34" customWidth="1"/>
    <col min="2562" max="2811" width="9" style="34" customWidth="1"/>
    <col min="2812" max="2812" width="29.625" style="34" customWidth="1"/>
    <col min="2813" max="2813" width="12.75" style="34"/>
    <col min="2814" max="2814" width="29.75" style="34" customWidth="1"/>
    <col min="2815" max="2815" width="17" style="34" customWidth="1"/>
    <col min="2816" max="2816" width="37" style="34" customWidth="1"/>
    <col min="2817" max="2817" width="17.375" style="34" customWidth="1"/>
    <col min="2818" max="3067" width="9" style="34" customWidth="1"/>
    <col min="3068" max="3068" width="29.625" style="34" customWidth="1"/>
    <col min="3069" max="3069" width="12.75" style="34"/>
    <col min="3070" max="3070" width="29.75" style="34" customWidth="1"/>
    <col min="3071" max="3071" width="17" style="34" customWidth="1"/>
    <col min="3072" max="3072" width="37" style="34" customWidth="1"/>
    <col min="3073" max="3073" width="17.375" style="34" customWidth="1"/>
    <col min="3074" max="3323" width="9" style="34" customWidth="1"/>
    <col min="3324" max="3324" width="29.625" style="34" customWidth="1"/>
    <col min="3325" max="3325" width="12.75" style="34"/>
    <col min="3326" max="3326" width="29.75" style="34" customWidth="1"/>
    <col min="3327" max="3327" width="17" style="34" customWidth="1"/>
    <col min="3328" max="3328" width="37" style="34" customWidth="1"/>
    <col min="3329" max="3329" width="17.375" style="34" customWidth="1"/>
    <col min="3330" max="3579" width="9" style="34" customWidth="1"/>
    <col min="3580" max="3580" width="29.625" style="34" customWidth="1"/>
    <col min="3581" max="3581" width="12.75" style="34"/>
    <col min="3582" max="3582" width="29.75" style="34" customWidth="1"/>
    <col min="3583" max="3583" width="17" style="34" customWidth="1"/>
    <col min="3584" max="3584" width="37" style="34" customWidth="1"/>
    <col min="3585" max="3585" width="17.375" style="34" customWidth="1"/>
    <col min="3586" max="3835" width="9" style="34" customWidth="1"/>
    <col min="3836" max="3836" width="29.625" style="34" customWidth="1"/>
    <col min="3837" max="3837" width="12.75" style="34"/>
    <col min="3838" max="3838" width="29.75" style="34" customWidth="1"/>
    <col min="3839" max="3839" width="17" style="34" customWidth="1"/>
    <col min="3840" max="3840" width="37" style="34" customWidth="1"/>
    <col min="3841" max="3841" width="17.375" style="34" customWidth="1"/>
    <col min="3842" max="4091" width="9" style="34" customWidth="1"/>
    <col min="4092" max="4092" width="29.625" style="34" customWidth="1"/>
    <col min="4093" max="4093" width="12.75" style="34"/>
    <col min="4094" max="4094" width="29.75" style="34" customWidth="1"/>
    <col min="4095" max="4095" width="17" style="34" customWidth="1"/>
    <col min="4096" max="4096" width="37" style="34" customWidth="1"/>
    <col min="4097" max="4097" width="17.375" style="34" customWidth="1"/>
    <col min="4098" max="4347" width="9" style="34" customWidth="1"/>
    <col min="4348" max="4348" width="29.625" style="34" customWidth="1"/>
    <col min="4349" max="4349" width="12.75" style="34"/>
    <col min="4350" max="4350" width="29.75" style="34" customWidth="1"/>
    <col min="4351" max="4351" width="17" style="34" customWidth="1"/>
    <col min="4352" max="4352" width="37" style="34" customWidth="1"/>
    <col min="4353" max="4353" width="17.375" style="34" customWidth="1"/>
    <col min="4354" max="4603" width="9" style="34" customWidth="1"/>
    <col min="4604" max="4604" width="29.625" style="34" customWidth="1"/>
    <col min="4605" max="4605" width="12.75" style="34"/>
    <col min="4606" max="4606" width="29.75" style="34" customWidth="1"/>
    <col min="4607" max="4607" width="17" style="34" customWidth="1"/>
    <col min="4608" max="4608" width="37" style="34" customWidth="1"/>
    <col min="4609" max="4609" width="17.375" style="34" customWidth="1"/>
    <col min="4610" max="4859" width="9" style="34" customWidth="1"/>
    <col min="4860" max="4860" width="29.625" style="34" customWidth="1"/>
    <col min="4861" max="4861" width="12.75" style="34"/>
    <col min="4862" max="4862" width="29.75" style="34" customWidth="1"/>
    <col min="4863" max="4863" width="17" style="34" customWidth="1"/>
    <col min="4864" max="4864" width="37" style="34" customWidth="1"/>
    <col min="4865" max="4865" width="17.375" style="34" customWidth="1"/>
    <col min="4866" max="5115" width="9" style="34" customWidth="1"/>
    <col min="5116" max="5116" width="29.625" style="34" customWidth="1"/>
    <col min="5117" max="5117" width="12.75" style="34"/>
    <col min="5118" max="5118" width="29.75" style="34" customWidth="1"/>
    <col min="5119" max="5119" width="17" style="34" customWidth="1"/>
    <col min="5120" max="5120" width="37" style="34" customWidth="1"/>
    <col min="5121" max="5121" width="17.375" style="34" customWidth="1"/>
    <col min="5122" max="5371" width="9" style="34" customWidth="1"/>
    <col min="5372" max="5372" width="29.625" style="34" customWidth="1"/>
    <col min="5373" max="5373" width="12.75" style="34"/>
    <col min="5374" max="5374" width="29.75" style="34" customWidth="1"/>
    <col min="5375" max="5375" width="17" style="34" customWidth="1"/>
    <col min="5376" max="5376" width="37" style="34" customWidth="1"/>
    <col min="5377" max="5377" width="17.375" style="34" customWidth="1"/>
    <col min="5378" max="5627" width="9" style="34" customWidth="1"/>
    <col min="5628" max="5628" width="29.625" style="34" customWidth="1"/>
    <col min="5629" max="5629" width="12.75" style="34"/>
    <col min="5630" max="5630" width="29.75" style="34" customWidth="1"/>
    <col min="5631" max="5631" width="17" style="34" customWidth="1"/>
    <col min="5632" max="5632" width="37" style="34" customWidth="1"/>
    <col min="5633" max="5633" width="17.375" style="34" customWidth="1"/>
    <col min="5634" max="5883" width="9" style="34" customWidth="1"/>
    <col min="5884" max="5884" width="29.625" style="34" customWidth="1"/>
    <col min="5885" max="5885" width="12.75" style="34"/>
    <col min="5886" max="5886" width="29.75" style="34" customWidth="1"/>
    <col min="5887" max="5887" width="17" style="34" customWidth="1"/>
    <col min="5888" max="5888" width="37" style="34" customWidth="1"/>
    <col min="5889" max="5889" width="17.375" style="34" customWidth="1"/>
    <col min="5890" max="6139" width="9" style="34" customWidth="1"/>
    <col min="6140" max="6140" width="29.625" style="34" customWidth="1"/>
    <col min="6141" max="6141" width="12.75" style="34"/>
    <col min="6142" max="6142" width="29.75" style="34" customWidth="1"/>
    <col min="6143" max="6143" width="17" style="34" customWidth="1"/>
    <col min="6144" max="6144" width="37" style="34" customWidth="1"/>
    <col min="6145" max="6145" width="17.375" style="34" customWidth="1"/>
    <col min="6146" max="6395" width="9" style="34" customWidth="1"/>
    <col min="6396" max="6396" width="29.625" style="34" customWidth="1"/>
    <col min="6397" max="6397" width="12.75" style="34"/>
    <col min="6398" max="6398" width="29.75" style="34" customWidth="1"/>
    <col min="6399" max="6399" width="17" style="34" customWidth="1"/>
    <col min="6400" max="6400" width="37" style="34" customWidth="1"/>
    <col min="6401" max="6401" width="17.375" style="34" customWidth="1"/>
    <col min="6402" max="6651" width="9" style="34" customWidth="1"/>
    <col min="6652" max="6652" width="29.625" style="34" customWidth="1"/>
    <col min="6653" max="6653" width="12.75" style="34"/>
    <col min="6654" max="6654" width="29.75" style="34" customWidth="1"/>
    <col min="6655" max="6655" width="17" style="34" customWidth="1"/>
    <col min="6656" max="6656" width="37" style="34" customWidth="1"/>
    <col min="6657" max="6657" width="17.375" style="34" customWidth="1"/>
    <col min="6658" max="6907" width="9" style="34" customWidth="1"/>
    <col min="6908" max="6908" width="29.625" style="34" customWidth="1"/>
    <col min="6909" max="6909" width="12.75" style="34"/>
    <col min="6910" max="6910" width="29.75" style="34" customWidth="1"/>
    <col min="6911" max="6911" width="17" style="34" customWidth="1"/>
    <col min="6912" max="6912" width="37" style="34" customWidth="1"/>
    <col min="6913" max="6913" width="17.375" style="34" customWidth="1"/>
    <col min="6914" max="7163" width="9" style="34" customWidth="1"/>
    <col min="7164" max="7164" width="29.625" style="34" customWidth="1"/>
    <col min="7165" max="7165" width="12.75" style="34"/>
    <col min="7166" max="7166" width="29.75" style="34" customWidth="1"/>
    <col min="7167" max="7167" width="17" style="34" customWidth="1"/>
    <col min="7168" max="7168" width="37" style="34" customWidth="1"/>
    <col min="7169" max="7169" width="17.375" style="34" customWidth="1"/>
    <col min="7170" max="7419" width="9" style="34" customWidth="1"/>
    <col min="7420" max="7420" width="29.625" style="34" customWidth="1"/>
    <col min="7421" max="7421" width="12.75" style="34"/>
    <col min="7422" max="7422" width="29.75" style="34" customWidth="1"/>
    <col min="7423" max="7423" width="17" style="34" customWidth="1"/>
    <col min="7424" max="7424" width="37" style="34" customWidth="1"/>
    <col min="7425" max="7425" width="17.375" style="34" customWidth="1"/>
    <col min="7426" max="7675" width="9" style="34" customWidth="1"/>
    <col min="7676" max="7676" width="29.625" style="34" customWidth="1"/>
    <col min="7677" max="7677" width="12.75" style="34"/>
    <col min="7678" max="7678" width="29.75" style="34" customWidth="1"/>
    <col min="7679" max="7679" width="17" style="34" customWidth="1"/>
    <col min="7680" max="7680" width="37" style="34" customWidth="1"/>
    <col min="7681" max="7681" width="17.375" style="34" customWidth="1"/>
    <col min="7682" max="7931" width="9" style="34" customWidth="1"/>
    <col min="7932" max="7932" width="29.625" style="34" customWidth="1"/>
    <col min="7933" max="7933" width="12.75" style="34"/>
    <col min="7934" max="7934" width="29.75" style="34" customWidth="1"/>
    <col min="7935" max="7935" width="17" style="34" customWidth="1"/>
    <col min="7936" max="7936" width="37" style="34" customWidth="1"/>
    <col min="7937" max="7937" width="17.375" style="34" customWidth="1"/>
    <col min="7938" max="8187" width="9" style="34" customWidth="1"/>
    <col min="8188" max="8188" width="29.625" style="34" customWidth="1"/>
    <col min="8189" max="8189" width="12.75" style="34"/>
    <col min="8190" max="8190" width="29.75" style="34" customWidth="1"/>
    <col min="8191" max="8191" width="17" style="34" customWidth="1"/>
    <col min="8192" max="8192" width="37" style="34" customWidth="1"/>
    <col min="8193" max="8193" width="17.375" style="34" customWidth="1"/>
    <col min="8194" max="8443" width="9" style="34" customWidth="1"/>
    <col min="8444" max="8444" width="29.625" style="34" customWidth="1"/>
    <col min="8445" max="8445" width="12.75" style="34"/>
    <col min="8446" max="8446" width="29.75" style="34" customWidth="1"/>
    <col min="8447" max="8447" width="17" style="34" customWidth="1"/>
    <col min="8448" max="8448" width="37" style="34" customWidth="1"/>
    <col min="8449" max="8449" width="17.375" style="34" customWidth="1"/>
    <col min="8450" max="8699" width="9" style="34" customWidth="1"/>
    <col min="8700" max="8700" width="29.625" style="34" customWidth="1"/>
    <col min="8701" max="8701" width="12.75" style="34"/>
    <col min="8702" max="8702" width="29.75" style="34" customWidth="1"/>
    <col min="8703" max="8703" width="17" style="34" customWidth="1"/>
    <col min="8704" max="8704" width="37" style="34" customWidth="1"/>
    <col min="8705" max="8705" width="17.375" style="34" customWidth="1"/>
    <col min="8706" max="8955" width="9" style="34" customWidth="1"/>
    <col min="8956" max="8956" width="29.625" style="34" customWidth="1"/>
    <col min="8957" max="8957" width="12.75" style="34"/>
    <col min="8958" max="8958" width="29.75" style="34" customWidth="1"/>
    <col min="8959" max="8959" width="17" style="34" customWidth="1"/>
    <col min="8960" max="8960" width="37" style="34" customWidth="1"/>
    <col min="8961" max="8961" width="17.375" style="34" customWidth="1"/>
    <col min="8962" max="9211" width="9" style="34" customWidth="1"/>
    <col min="9212" max="9212" width="29.625" style="34" customWidth="1"/>
    <col min="9213" max="9213" width="12.75" style="34"/>
    <col min="9214" max="9214" width="29.75" style="34" customWidth="1"/>
    <col min="9215" max="9215" width="17" style="34" customWidth="1"/>
    <col min="9216" max="9216" width="37" style="34" customWidth="1"/>
    <col min="9217" max="9217" width="17.375" style="34" customWidth="1"/>
    <col min="9218" max="9467" width="9" style="34" customWidth="1"/>
    <col min="9468" max="9468" width="29.625" style="34" customWidth="1"/>
    <col min="9469" max="9469" width="12.75" style="34"/>
    <col min="9470" max="9470" width="29.75" style="34" customWidth="1"/>
    <col min="9471" max="9471" width="17" style="34" customWidth="1"/>
    <col min="9472" max="9472" width="37" style="34" customWidth="1"/>
    <col min="9473" max="9473" width="17.375" style="34" customWidth="1"/>
    <col min="9474" max="9723" width="9" style="34" customWidth="1"/>
    <col min="9724" max="9724" width="29.625" style="34" customWidth="1"/>
    <col min="9725" max="9725" width="12.75" style="34"/>
    <col min="9726" max="9726" width="29.75" style="34" customWidth="1"/>
    <col min="9727" max="9727" width="17" style="34" customWidth="1"/>
    <col min="9728" max="9728" width="37" style="34" customWidth="1"/>
    <col min="9729" max="9729" width="17.375" style="34" customWidth="1"/>
    <col min="9730" max="9979" width="9" style="34" customWidth="1"/>
    <col min="9980" max="9980" width="29.625" style="34" customWidth="1"/>
    <col min="9981" max="9981" width="12.75" style="34"/>
    <col min="9982" max="9982" width="29.75" style="34" customWidth="1"/>
    <col min="9983" max="9983" width="17" style="34" customWidth="1"/>
    <col min="9984" max="9984" width="37" style="34" customWidth="1"/>
    <col min="9985" max="9985" width="17.375" style="34" customWidth="1"/>
    <col min="9986" max="10235" width="9" style="34" customWidth="1"/>
    <col min="10236" max="10236" width="29.625" style="34" customWidth="1"/>
    <col min="10237" max="10237" width="12.75" style="34"/>
    <col min="10238" max="10238" width="29.75" style="34" customWidth="1"/>
    <col min="10239" max="10239" width="17" style="34" customWidth="1"/>
    <col min="10240" max="10240" width="37" style="34" customWidth="1"/>
    <col min="10241" max="10241" width="17.375" style="34" customWidth="1"/>
    <col min="10242" max="10491" width="9" style="34" customWidth="1"/>
    <col min="10492" max="10492" width="29.625" style="34" customWidth="1"/>
    <col min="10493" max="10493" width="12.75" style="34"/>
    <col min="10494" max="10494" width="29.75" style="34" customWidth="1"/>
    <col min="10495" max="10495" width="17" style="34" customWidth="1"/>
    <col min="10496" max="10496" width="37" style="34" customWidth="1"/>
    <col min="10497" max="10497" width="17.375" style="34" customWidth="1"/>
    <col min="10498" max="10747" width="9" style="34" customWidth="1"/>
    <col min="10748" max="10748" width="29.625" style="34" customWidth="1"/>
    <col min="10749" max="10749" width="12.75" style="34"/>
    <col min="10750" max="10750" width="29.75" style="34" customWidth="1"/>
    <col min="10751" max="10751" width="17" style="34" customWidth="1"/>
    <col min="10752" max="10752" width="37" style="34" customWidth="1"/>
    <col min="10753" max="10753" width="17.375" style="34" customWidth="1"/>
    <col min="10754" max="11003" width="9" style="34" customWidth="1"/>
    <col min="11004" max="11004" width="29.625" style="34" customWidth="1"/>
    <col min="11005" max="11005" width="12.75" style="34"/>
    <col min="11006" max="11006" width="29.75" style="34" customWidth="1"/>
    <col min="11007" max="11007" width="17" style="34" customWidth="1"/>
    <col min="11008" max="11008" width="37" style="34" customWidth="1"/>
    <col min="11009" max="11009" width="17.375" style="34" customWidth="1"/>
    <col min="11010" max="11259" width="9" style="34" customWidth="1"/>
    <col min="11260" max="11260" width="29.625" style="34" customWidth="1"/>
    <col min="11261" max="11261" width="12.75" style="34"/>
    <col min="11262" max="11262" width="29.75" style="34" customWidth="1"/>
    <col min="11263" max="11263" width="17" style="34" customWidth="1"/>
    <col min="11264" max="11264" width="37" style="34" customWidth="1"/>
    <col min="11265" max="11265" width="17.375" style="34" customWidth="1"/>
    <col min="11266" max="11515" width="9" style="34" customWidth="1"/>
    <col min="11516" max="11516" width="29.625" style="34" customWidth="1"/>
    <col min="11517" max="11517" width="12.75" style="34"/>
    <col min="11518" max="11518" width="29.75" style="34" customWidth="1"/>
    <col min="11519" max="11519" width="17" style="34" customWidth="1"/>
    <col min="11520" max="11520" width="37" style="34" customWidth="1"/>
    <col min="11521" max="11521" width="17.375" style="34" customWidth="1"/>
    <col min="11522" max="11771" width="9" style="34" customWidth="1"/>
    <col min="11772" max="11772" width="29.625" style="34" customWidth="1"/>
    <col min="11773" max="11773" width="12.75" style="34"/>
    <col min="11774" max="11774" width="29.75" style="34" customWidth="1"/>
    <col min="11775" max="11775" width="17" style="34" customWidth="1"/>
    <col min="11776" max="11776" width="37" style="34" customWidth="1"/>
    <col min="11777" max="11777" width="17.375" style="34" customWidth="1"/>
    <col min="11778" max="12027" width="9" style="34" customWidth="1"/>
    <col min="12028" max="12028" width="29.625" style="34" customWidth="1"/>
    <col min="12029" max="12029" width="12.75" style="34"/>
    <col min="12030" max="12030" width="29.75" style="34" customWidth="1"/>
    <col min="12031" max="12031" width="17" style="34" customWidth="1"/>
    <col min="12032" max="12032" width="37" style="34" customWidth="1"/>
    <col min="12033" max="12033" width="17.375" style="34" customWidth="1"/>
    <col min="12034" max="12283" width="9" style="34" customWidth="1"/>
    <col min="12284" max="12284" width="29.625" style="34" customWidth="1"/>
    <col min="12285" max="12285" width="12.75" style="34"/>
    <col min="12286" max="12286" width="29.75" style="34" customWidth="1"/>
    <col min="12287" max="12287" width="17" style="34" customWidth="1"/>
    <col min="12288" max="12288" width="37" style="34" customWidth="1"/>
    <col min="12289" max="12289" width="17.375" style="34" customWidth="1"/>
    <col min="12290" max="12539" width="9" style="34" customWidth="1"/>
    <col min="12540" max="12540" width="29.625" style="34" customWidth="1"/>
    <col min="12541" max="12541" width="12.75" style="34"/>
    <col min="12542" max="12542" width="29.75" style="34" customWidth="1"/>
    <col min="12543" max="12543" width="17" style="34" customWidth="1"/>
    <col min="12544" max="12544" width="37" style="34" customWidth="1"/>
    <col min="12545" max="12545" width="17.375" style="34" customWidth="1"/>
    <col min="12546" max="12795" width="9" style="34" customWidth="1"/>
    <col min="12796" max="12796" width="29.625" style="34" customWidth="1"/>
    <col min="12797" max="12797" width="12.75" style="34"/>
    <col min="12798" max="12798" width="29.75" style="34" customWidth="1"/>
    <col min="12799" max="12799" width="17" style="34" customWidth="1"/>
    <col min="12800" max="12800" width="37" style="34" customWidth="1"/>
    <col min="12801" max="12801" width="17.375" style="34" customWidth="1"/>
    <col min="12802" max="13051" width="9" style="34" customWidth="1"/>
    <col min="13052" max="13052" width="29.625" style="34" customWidth="1"/>
    <col min="13053" max="13053" width="12.75" style="34"/>
    <col min="13054" max="13054" width="29.75" style="34" customWidth="1"/>
    <col min="13055" max="13055" width="17" style="34" customWidth="1"/>
    <col min="13056" max="13056" width="37" style="34" customWidth="1"/>
    <col min="13057" max="13057" width="17.375" style="34" customWidth="1"/>
    <col min="13058" max="13307" width="9" style="34" customWidth="1"/>
    <col min="13308" max="13308" width="29.625" style="34" customWidth="1"/>
    <col min="13309" max="13309" width="12.75" style="34"/>
    <col min="13310" max="13310" width="29.75" style="34" customWidth="1"/>
    <col min="13311" max="13311" width="17" style="34" customWidth="1"/>
    <col min="13312" max="13312" width="37" style="34" customWidth="1"/>
    <col min="13313" max="13313" width="17.375" style="34" customWidth="1"/>
    <col min="13314" max="13563" width="9" style="34" customWidth="1"/>
    <col min="13564" max="13564" width="29.625" style="34" customWidth="1"/>
    <col min="13565" max="13565" width="12.75" style="34"/>
    <col min="13566" max="13566" width="29.75" style="34" customWidth="1"/>
    <col min="13567" max="13567" width="17" style="34" customWidth="1"/>
    <col min="13568" max="13568" width="37" style="34" customWidth="1"/>
    <col min="13569" max="13569" width="17.375" style="34" customWidth="1"/>
    <col min="13570" max="13819" width="9" style="34" customWidth="1"/>
    <col min="13820" max="13820" width="29.625" style="34" customWidth="1"/>
    <col min="13821" max="13821" width="12.75" style="34"/>
    <col min="13822" max="13822" width="29.75" style="34" customWidth="1"/>
    <col min="13823" max="13823" width="17" style="34" customWidth="1"/>
    <col min="13824" max="13824" width="37" style="34" customWidth="1"/>
    <col min="13825" max="13825" width="17.375" style="34" customWidth="1"/>
    <col min="13826" max="14075" width="9" style="34" customWidth="1"/>
    <col min="14076" max="14076" width="29.625" style="34" customWidth="1"/>
    <col min="14077" max="14077" width="12.75" style="34"/>
    <col min="14078" max="14078" width="29.75" style="34" customWidth="1"/>
    <col min="14079" max="14079" width="17" style="34" customWidth="1"/>
    <col min="14080" max="14080" width="37" style="34" customWidth="1"/>
    <col min="14081" max="14081" width="17.375" style="34" customWidth="1"/>
    <col min="14082" max="14331" width="9" style="34" customWidth="1"/>
    <col min="14332" max="14332" width="29.625" style="34" customWidth="1"/>
    <col min="14333" max="14333" width="12.75" style="34"/>
    <col min="14334" max="14334" width="29.75" style="34" customWidth="1"/>
    <col min="14335" max="14335" width="17" style="34" customWidth="1"/>
    <col min="14336" max="14336" width="37" style="34" customWidth="1"/>
    <col min="14337" max="14337" width="17.375" style="34" customWidth="1"/>
    <col min="14338" max="14587" width="9" style="34" customWidth="1"/>
    <col min="14588" max="14588" width="29.625" style="34" customWidth="1"/>
    <col min="14589" max="14589" width="12.75" style="34"/>
    <col min="14590" max="14590" width="29.75" style="34" customWidth="1"/>
    <col min="14591" max="14591" width="17" style="34" customWidth="1"/>
    <col min="14592" max="14592" width="37" style="34" customWidth="1"/>
    <col min="14593" max="14593" width="17.375" style="34" customWidth="1"/>
    <col min="14594" max="14843" width="9" style="34" customWidth="1"/>
    <col min="14844" max="14844" width="29.625" style="34" customWidth="1"/>
    <col min="14845" max="14845" width="12.75" style="34"/>
    <col min="14846" max="14846" width="29.75" style="34" customWidth="1"/>
    <col min="14847" max="14847" width="17" style="34" customWidth="1"/>
    <col min="14848" max="14848" width="37" style="34" customWidth="1"/>
    <col min="14849" max="14849" width="17.375" style="34" customWidth="1"/>
    <col min="14850" max="15099" width="9" style="34" customWidth="1"/>
    <col min="15100" max="15100" width="29.625" style="34" customWidth="1"/>
    <col min="15101" max="15101" width="12.75" style="34"/>
    <col min="15102" max="15102" width="29.75" style="34" customWidth="1"/>
    <col min="15103" max="15103" width="17" style="34" customWidth="1"/>
    <col min="15104" max="15104" width="37" style="34" customWidth="1"/>
    <col min="15105" max="15105" width="17.375" style="34" customWidth="1"/>
    <col min="15106" max="15355" width="9" style="34" customWidth="1"/>
    <col min="15356" max="15356" width="29.625" style="34" customWidth="1"/>
    <col min="15357" max="15357" width="12.75" style="34"/>
    <col min="15358" max="15358" width="29.75" style="34" customWidth="1"/>
    <col min="15359" max="15359" width="17" style="34" customWidth="1"/>
    <col min="15360" max="15360" width="37" style="34" customWidth="1"/>
    <col min="15361" max="15361" width="17.375" style="34" customWidth="1"/>
    <col min="15362" max="15611" width="9" style="34" customWidth="1"/>
    <col min="15612" max="15612" width="29.625" style="34" customWidth="1"/>
    <col min="15613" max="15613" width="12.75" style="34"/>
    <col min="15614" max="15614" width="29.75" style="34" customWidth="1"/>
    <col min="15615" max="15615" width="17" style="34" customWidth="1"/>
    <col min="15616" max="15616" width="37" style="34" customWidth="1"/>
    <col min="15617" max="15617" width="17.375" style="34" customWidth="1"/>
    <col min="15618" max="15867" width="9" style="34" customWidth="1"/>
    <col min="15868" max="15868" width="29.625" style="34" customWidth="1"/>
    <col min="15869" max="15869" width="12.75" style="34"/>
    <col min="15870" max="15870" width="29.75" style="34" customWidth="1"/>
    <col min="15871" max="15871" width="17" style="34" customWidth="1"/>
    <col min="15872" max="15872" width="37" style="34" customWidth="1"/>
    <col min="15873" max="15873" width="17.375" style="34" customWidth="1"/>
    <col min="15874" max="16123" width="9" style="34" customWidth="1"/>
    <col min="16124" max="16124" width="29.625" style="34" customWidth="1"/>
    <col min="16125" max="16125" width="12.75" style="34"/>
    <col min="16126" max="16126" width="29.75" style="34" customWidth="1"/>
    <col min="16127" max="16127" width="17" style="34" customWidth="1"/>
    <col min="16128" max="16128" width="37" style="34" customWidth="1"/>
    <col min="16129" max="16129" width="17.375" style="34" customWidth="1"/>
    <col min="16130" max="16379" width="9" style="34" customWidth="1"/>
    <col min="16380" max="16380" width="29.625" style="34" customWidth="1"/>
    <col min="16381" max="16384" width="12.75" style="34"/>
  </cols>
  <sheetData>
    <row r="1" ht="18.75" spans="1:2">
      <c r="A1" s="13" t="s">
        <v>2266</v>
      </c>
      <c r="B1" s="13"/>
    </row>
    <row r="2" ht="30" customHeight="1" spans="1:4">
      <c r="A2" s="15" t="s">
        <v>2267</v>
      </c>
      <c r="B2" s="15"/>
      <c r="C2" s="15"/>
      <c r="D2" s="15"/>
    </row>
    <row r="3" s="14" customFormat="1" ht="21.95" customHeight="1" spans="1:4">
      <c r="A3" s="38"/>
      <c r="B3" s="39"/>
      <c r="C3" s="40"/>
      <c r="D3" s="41" t="s">
        <v>2</v>
      </c>
    </row>
    <row r="4" s="14" customFormat="1" ht="24" customHeight="1" spans="1:4">
      <c r="A4" s="19" t="s">
        <v>1252</v>
      </c>
      <c r="B4" s="19" t="s">
        <v>1619</v>
      </c>
      <c r="C4" s="19" t="s">
        <v>163</v>
      </c>
      <c r="D4" s="20" t="s">
        <v>1619</v>
      </c>
    </row>
    <row r="5" s="14" customFormat="1" ht="24" customHeight="1" spans="1:4">
      <c r="A5" s="19" t="s">
        <v>102</v>
      </c>
      <c r="B5" s="42"/>
      <c r="C5" s="19" t="s">
        <v>102</v>
      </c>
      <c r="D5" s="43"/>
    </row>
    <row r="6" s="14" customFormat="1" ht="24" customHeight="1" spans="1:4">
      <c r="A6" s="44" t="s">
        <v>103</v>
      </c>
      <c r="B6" s="42"/>
      <c r="C6" s="45" t="s">
        <v>104</v>
      </c>
      <c r="D6" s="43"/>
    </row>
    <row r="7" s="14" customFormat="1" ht="21" customHeight="1" spans="1:5">
      <c r="A7" s="46" t="s">
        <v>1558</v>
      </c>
      <c r="B7" s="47"/>
      <c r="C7" s="48" t="s">
        <v>1559</v>
      </c>
      <c r="D7" s="47"/>
      <c r="E7" s="49"/>
    </row>
    <row r="8" s="14" customFormat="1" ht="21" customHeight="1" spans="1:5">
      <c r="A8" s="46" t="s">
        <v>1560</v>
      </c>
      <c r="B8" s="47"/>
      <c r="C8" s="50" t="s">
        <v>2268</v>
      </c>
      <c r="D8" s="47"/>
      <c r="E8" s="49"/>
    </row>
    <row r="9" s="14" customFormat="1" ht="21" customHeight="1" spans="1:4">
      <c r="A9" s="46" t="s">
        <v>1562</v>
      </c>
      <c r="B9" s="47"/>
      <c r="C9" s="50" t="s">
        <v>2269</v>
      </c>
      <c r="D9" s="47"/>
    </row>
    <row r="10" s="14" customFormat="1" ht="21" customHeight="1" spans="1:4">
      <c r="A10" s="46" t="s">
        <v>2270</v>
      </c>
      <c r="B10" s="47"/>
      <c r="C10" s="50" t="s">
        <v>2271</v>
      </c>
      <c r="D10" s="47"/>
    </row>
    <row r="11" s="14" customFormat="1" ht="21" customHeight="1" spans="1:7">
      <c r="A11" s="51" t="s">
        <v>2272</v>
      </c>
      <c r="B11" s="52"/>
      <c r="C11" s="48" t="s">
        <v>1565</v>
      </c>
      <c r="D11" s="47"/>
      <c r="E11" s="49"/>
      <c r="F11" s="53"/>
      <c r="G11" s="53"/>
    </row>
    <row r="12" s="14" customFormat="1" ht="21" customHeight="1" spans="1:7">
      <c r="A12" s="54"/>
      <c r="B12" s="52"/>
      <c r="C12" s="50" t="s">
        <v>2273</v>
      </c>
      <c r="D12" s="47"/>
      <c r="F12" s="53"/>
      <c r="G12" s="53"/>
    </row>
    <row r="13" s="14" customFormat="1" ht="21" customHeight="1" spans="1:7">
      <c r="A13" s="55"/>
      <c r="B13" s="56"/>
      <c r="C13" s="50" t="s">
        <v>2274</v>
      </c>
      <c r="D13" s="47"/>
      <c r="F13" s="57"/>
      <c r="G13" s="53"/>
    </row>
    <row r="14" s="14" customFormat="1" ht="21" customHeight="1" spans="1:7">
      <c r="A14" s="55"/>
      <c r="B14" s="56"/>
      <c r="C14" s="48" t="s">
        <v>1568</v>
      </c>
      <c r="D14" s="47"/>
      <c r="F14" s="57"/>
      <c r="G14" s="53"/>
    </row>
    <row r="15" s="14" customFormat="1" ht="21" customHeight="1" spans="1:7">
      <c r="A15" s="55"/>
      <c r="B15" s="56"/>
      <c r="C15" s="50" t="s">
        <v>2275</v>
      </c>
      <c r="D15" s="47"/>
      <c r="F15" s="57"/>
      <c r="G15" s="53"/>
    </row>
    <row r="16" s="14" customFormat="1" ht="21" customHeight="1" spans="1:7">
      <c r="A16" s="58"/>
      <c r="B16" s="59"/>
      <c r="C16" s="48" t="s">
        <v>1570</v>
      </c>
      <c r="D16" s="47"/>
      <c r="F16" s="53"/>
      <c r="G16" s="53"/>
    </row>
    <row r="17" s="14" customFormat="1" ht="21" customHeight="1" spans="1:4">
      <c r="A17" s="60"/>
      <c r="B17" s="61"/>
      <c r="C17" s="50" t="s">
        <v>2276</v>
      </c>
      <c r="D17" s="47"/>
    </row>
    <row r="18" s="14" customFormat="1" ht="21" customHeight="1" spans="1:4">
      <c r="A18" s="62"/>
      <c r="B18" s="52"/>
      <c r="C18" s="48" t="s">
        <v>1572</v>
      </c>
      <c r="D18" s="47"/>
    </row>
    <row r="19" s="14" customFormat="1" ht="21" customHeight="1" spans="1:5">
      <c r="A19" s="62"/>
      <c r="B19" s="52"/>
      <c r="C19" s="50" t="s">
        <v>2277</v>
      </c>
      <c r="D19" s="47"/>
      <c r="E19" s="49"/>
    </row>
    <row r="20" s="14" customFormat="1" ht="21" customHeight="1" spans="1:4">
      <c r="A20" s="44" t="s">
        <v>54</v>
      </c>
      <c r="B20" s="42"/>
      <c r="C20" s="45" t="s">
        <v>55</v>
      </c>
      <c r="D20" s="47"/>
    </row>
    <row r="21" s="14" customFormat="1" ht="21" customHeight="1" spans="1:5">
      <c r="A21" s="51" t="s">
        <v>2278</v>
      </c>
      <c r="B21" s="47"/>
      <c r="C21" s="63" t="s">
        <v>2279</v>
      </c>
      <c r="D21" s="47"/>
      <c r="E21" s="64"/>
    </row>
    <row r="22" s="14" customFormat="1" ht="21" customHeight="1" spans="1:4">
      <c r="A22" s="51" t="s">
        <v>2280</v>
      </c>
      <c r="B22" s="52"/>
      <c r="C22" s="46" t="s">
        <v>2281</v>
      </c>
      <c r="D22" s="47"/>
    </row>
    <row r="23" ht="22.15" customHeight="1" spans="1:4">
      <c r="A23" s="65"/>
      <c r="B23" s="66"/>
      <c r="C23" s="45"/>
      <c r="D23" s="42"/>
    </row>
    <row r="24" ht="15" customHeight="1"/>
    <row r="25" ht="36.75" customHeight="1" spans="1:4">
      <c r="A25" s="33"/>
      <c r="B25" s="33"/>
      <c r="C25" s="33"/>
      <c r="D25" s="33"/>
    </row>
    <row r="26" ht="22.15" customHeight="1"/>
    <row r="27" ht="22.15" customHeight="1"/>
  </sheetData>
  <mergeCells count="3">
    <mergeCell ref="A1:B1"/>
    <mergeCell ref="A2:D2"/>
    <mergeCell ref="A25:D25"/>
  </mergeCells>
  <printOptions horizontalCentered="1"/>
  <pageMargins left="0.236220472440945" right="0.236220472440945" top="0.31496062992126" bottom="0.31496062992126" header="0.31496062992126" footer="0.31496062992126"/>
  <pageSetup paperSize="9" orientation="portrait" errors="blank"/>
  <headerFooter alignWithMargins="0">
    <oddFooter>&amp;C&amp;P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>
    <tabColor rgb="FF7030A0"/>
  </sheetPr>
  <dimension ref="A1:D35"/>
  <sheetViews>
    <sheetView showZeros="0" workbookViewId="0">
      <selection activeCell="C10" sqref="C10"/>
    </sheetView>
  </sheetViews>
  <sheetFormatPr defaultColWidth="9" defaultRowHeight="14.25" outlineLevelCol="3"/>
  <cols>
    <col min="1" max="1" width="35.375" style="11" customWidth="1"/>
    <col min="2" max="2" width="12.625" style="12" customWidth="1"/>
    <col min="3" max="3" width="32.75" style="12" customWidth="1"/>
    <col min="4" max="4" width="13.375" style="12" customWidth="1"/>
    <col min="5" max="6" width="9" style="12"/>
    <col min="7" max="7" width="31.625" style="12" customWidth="1"/>
    <col min="8" max="8" width="9" style="12"/>
    <col min="9" max="9" width="31.625" style="12" customWidth="1"/>
    <col min="10" max="16384" width="9" style="12"/>
  </cols>
  <sheetData>
    <row r="1" ht="24" customHeight="1" spans="1:4">
      <c r="A1" s="13" t="s">
        <v>2282</v>
      </c>
      <c r="B1" s="13"/>
      <c r="C1" s="14"/>
      <c r="D1" s="14"/>
    </row>
    <row r="2" ht="31.5" customHeight="1" spans="1:4">
      <c r="A2" s="15" t="s">
        <v>2283</v>
      </c>
      <c r="B2" s="15"/>
      <c r="C2" s="15"/>
      <c r="D2" s="15"/>
    </row>
    <row r="3" ht="24.75" customHeight="1" spans="1:4">
      <c r="A3" s="16"/>
      <c r="B3" s="16"/>
      <c r="C3" s="17"/>
      <c r="D3" s="18" t="s">
        <v>2</v>
      </c>
    </row>
    <row r="4" ht="24" customHeight="1" spans="1:4">
      <c r="A4" s="19" t="s">
        <v>1252</v>
      </c>
      <c r="B4" s="20" t="s">
        <v>1619</v>
      </c>
      <c r="C4" s="19" t="s">
        <v>163</v>
      </c>
      <c r="D4" s="20" t="s">
        <v>1619</v>
      </c>
    </row>
    <row r="5" ht="24" customHeight="1" spans="1:4">
      <c r="A5" s="21" t="s">
        <v>102</v>
      </c>
      <c r="B5" s="22">
        <f>B6</f>
        <v>0</v>
      </c>
      <c r="C5" s="21" t="s">
        <v>102</v>
      </c>
      <c r="D5" s="22">
        <f>B6</f>
        <v>0</v>
      </c>
    </row>
    <row r="6" ht="24" customHeight="1" spans="1:4">
      <c r="A6" s="23" t="s">
        <v>1582</v>
      </c>
      <c r="B6" s="22">
        <f>B7+B11+B14+B15+B16</f>
        <v>0</v>
      </c>
      <c r="C6" s="23" t="s">
        <v>1583</v>
      </c>
      <c r="D6" s="22">
        <f>D7+D11+D14+D15+D16</f>
        <v>0</v>
      </c>
    </row>
    <row r="7" ht="21" customHeight="1" spans="1:4">
      <c r="A7" s="24"/>
      <c r="B7" s="25"/>
      <c r="C7" s="24"/>
      <c r="D7" s="25"/>
    </row>
    <row r="8" ht="21" customHeight="1" spans="1:4">
      <c r="A8" s="26"/>
      <c r="B8" s="25"/>
      <c r="C8" s="26"/>
      <c r="D8" s="25"/>
    </row>
    <row r="9" ht="21" customHeight="1" spans="1:4">
      <c r="A9" s="26"/>
      <c r="B9" s="25"/>
      <c r="C9" s="26"/>
      <c r="D9" s="25"/>
    </row>
    <row r="10" ht="21" customHeight="1" spans="1:4">
      <c r="A10" s="26"/>
      <c r="B10" s="25"/>
      <c r="C10" s="26"/>
      <c r="D10" s="25"/>
    </row>
    <row r="11" ht="21" customHeight="1" spans="1:4">
      <c r="A11" s="24"/>
      <c r="B11" s="25"/>
      <c r="C11" s="24"/>
      <c r="D11" s="25"/>
    </row>
    <row r="12" ht="21" customHeight="1" spans="1:4">
      <c r="A12" s="26"/>
      <c r="B12" s="25"/>
      <c r="C12" s="26"/>
      <c r="D12" s="25"/>
    </row>
    <row r="13" ht="21" customHeight="1" spans="1:4">
      <c r="A13" s="26"/>
      <c r="B13" s="25"/>
      <c r="C13" s="26"/>
      <c r="D13" s="25"/>
    </row>
    <row r="14" ht="21" customHeight="1" spans="1:4">
      <c r="A14" s="24"/>
      <c r="B14" s="25"/>
      <c r="C14" s="24"/>
      <c r="D14" s="25"/>
    </row>
    <row r="15" ht="21" customHeight="1" spans="1:4">
      <c r="A15" s="24"/>
      <c r="B15" s="25"/>
      <c r="C15" s="24"/>
      <c r="D15" s="25"/>
    </row>
    <row r="16" ht="21" customHeight="1" spans="1:4">
      <c r="A16" s="24"/>
      <c r="B16" s="25"/>
      <c r="C16" s="24"/>
      <c r="D16" s="25"/>
    </row>
    <row r="17" ht="21" customHeight="1" spans="1:4">
      <c r="A17" s="25"/>
      <c r="B17" s="27"/>
      <c r="C17" s="28"/>
      <c r="D17" s="29"/>
    </row>
    <row r="18" ht="24" customHeight="1" spans="1:4">
      <c r="A18" s="30"/>
      <c r="B18" s="31"/>
      <c r="C18" s="32" t="s">
        <v>1597</v>
      </c>
      <c r="D18" s="22">
        <f>D5-D6</f>
        <v>0</v>
      </c>
    </row>
    <row r="19" ht="54.75" customHeight="1" spans="1:4">
      <c r="A19" s="33"/>
      <c r="B19" s="33"/>
      <c r="C19" s="33"/>
      <c r="D19" s="33"/>
    </row>
    <row r="20" spans="1:1">
      <c r="A20" s="12"/>
    </row>
    <row r="21" spans="1:1">
      <c r="A21" s="12"/>
    </row>
    <row r="22" spans="1:1">
      <c r="A22" s="12"/>
    </row>
    <row r="23" spans="1:1">
      <c r="A23" s="12"/>
    </row>
    <row r="24" spans="1:1">
      <c r="A24" s="12"/>
    </row>
    <row r="25" spans="1:1">
      <c r="A25" s="12"/>
    </row>
    <row r="26" spans="1:1">
      <c r="A26" s="12"/>
    </row>
    <row r="27" spans="1:1">
      <c r="A27" s="12"/>
    </row>
    <row r="28" spans="1:1">
      <c r="A28" s="12"/>
    </row>
    <row r="29" spans="1:1">
      <c r="A29" s="12"/>
    </row>
    <row r="30" spans="1:1">
      <c r="A30" s="12"/>
    </row>
    <row r="31" spans="1:1">
      <c r="A31" s="12"/>
    </row>
    <row r="32" spans="1:1">
      <c r="A32" s="12"/>
    </row>
    <row r="33" spans="1:1">
      <c r="A33" s="12"/>
    </row>
    <row r="34" spans="1:1">
      <c r="A34" s="12"/>
    </row>
    <row r="35" spans="1:1">
      <c r="A35" s="12"/>
    </row>
  </sheetData>
  <mergeCells count="4">
    <mergeCell ref="A1:B1"/>
    <mergeCell ref="A2:D2"/>
    <mergeCell ref="A3:B3"/>
    <mergeCell ref="A19:D19"/>
  </mergeCells>
  <printOptions horizontalCentered="1"/>
  <pageMargins left="0.236220472440945" right="0.236220472440945" top="0.31496062992126" bottom="0.31496062992126" header="0.31496062992126" footer="0.31496062992126"/>
  <pageSetup paperSize="9" orientation="portrait" errors="blank"/>
  <headerFooter alignWithMargins="0">
    <oddFooter>&amp;C&amp;P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tabSelected="1" workbookViewId="0">
      <selection activeCell="B7" sqref="B7"/>
    </sheetView>
  </sheetViews>
  <sheetFormatPr defaultColWidth="9" defaultRowHeight="13.5" outlineLevelCol="1"/>
  <cols>
    <col min="1" max="1" width="39.625" style="2" customWidth="1"/>
    <col min="2" max="2" width="41" style="2" customWidth="1"/>
    <col min="3" max="16384" width="9" style="2"/>
  </cols>
  <sheetData>
    <row r="1" ht="30" customHeight="1" spans="1:1">
      <c r="A1" s="2" t="s">
        <v>2284</v>
      </c>
    </row>
    <row r="2" ht="27" spans="1:2">
      <c r="A2" s="3" t="s">
        <v>2285</v>
      </c>
      <c r="B2" s="3"/>
    </row>
    <row r="3" ht="21" spans="1:2">
      <c r="A3" s="4" t="s">
        <v>2</v>
      </c>
      <c r="B3" s="4"/>
    </row>
    <row r="4" s="1" customFormat="1" ht="30" customHeight="1" spans="1:2">
      <c r="A4" s="5" t="s">
        <v>5</v>
      </c>
      <c r="B4" s="6" t="s">
        <v>1619</v>
      </c>
    </row>
    <row r="5" ht="30" customHeight="1" spans="1:2">
      <c r="A5" s="7" t="s">
        <v>2286</v>
      </c>
      <c r="B5" s="8">
        <f>SUM(B6:B8)</f>
        <v>24</v>
      </c>
    </row>
    <row r="6" ht="30" customHeight="1" spans="1:2">
      <c r="A6" s="9" t="s">
        <v>2287</v>
      </c>
      <c r="B6" s="8"/>
    </row>
    <row r="7" ht="30" customHeight="1" spans="1:2">
      <c r="A7" s="9" t="s">
        <v>2288</v>
      </c>
      <c r="B7" s="8">
        <v>3</v>
      </c>
    </row>
    <row r="8" ht="30" customHeight="1" spans="1:2">
      <c r="A8" s="9" t="s">
        <v>2289</v>
      </c>
      <c r="B8" s="8">
        <v>21</v>
      </c>
    </row>
    <row r="9" ht="30" customHeight="1" spans="1:2">
      <c r="A9" s="9" t="s">
        <v>2290</v>
      </c>
      <c r="B9" s="8"/>
    </row>
    <row r="10" ht="30" customHeight="1" spans="1:2">
      <c r="A10" s="9" t="s">
        <v>2291</v>
      </c>
      <c r="B10" s="10"/>
    </row>
  </sheetData>
  <mergeCells count="2">
    <mergeCell ref="A2:B2"/>
    <mergeCell ref="A3:B3"/>
  </mergeCells>
  <printOptions horizontalCentered="1"/>
  <pageMargins left="0.708661417322835" right="0.708661417322835" top="2.32283464566929" bottom="0.748031496062992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00FF00"/>
    <pageSetUpPr autoPageBreaks="0"/>
  </sheetPr>
  <dimension ref="A1:W37"/>
  <sheetViews>
    <sheetView showZeros="0" workbookViewId="0">
      <selection activeCell="B25" sqref="B25"/>
    </sheetView>
  </sheetViews>
  <sheetFormatPr defaultColWidth="9" defaultRowHeight="20.45" customHeight="1"/>
  <cols>
    <col min="1" max="1" width="38.375" style="222" customWidth="1"/>
    <col min="2" max="2" width="24.125" style="440" customWidth="1"/>
    <col min="3" max="3" width="24.125" style="441" customWidth="1"/>
    <col min="4" max="4" width="9" style="221"/>
    <col min="5" max="16384" width="9" style="222"/>
  </cols>
  <sheetData>
    <row r="1" s="152" customFormat="1" ht="27.75" customHeight="1" spans="1:23">
      <c r="A1" s="225" t="s">
        <v>90</v>
      </c>
      <c r="B1" s="225"/>
      <c r="C1" s="225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442"/>
      <c r="T1" s="442"/>
      <c r="U1" s="442"/>
      <c r="V1" s="442"/>
      <c r="W1" s="442"/>
    </row>
    <row r="2" s="221" customFormat="1" ht="24" spans="1:3">
      <c r="A2" s="477" t="s">
        <v>91</v>
      </c>
      <c r="B2" s="228"/>
      <c r="C2" s="228"/>
    </row>
    <row r="3" s="221" customFormat="1" customHeight="1" spans="1:3">
      <c r="A3" s="222"/>
      <c r="B3" s="443"/>
      <c r="C3" s="444" t="s">
        <v>2</v>
      </c>
    </row>
    <row r="4" s="221" customFormat="1" ht="24" customHeight="1" spans="1:3">
      <c r="A4" s="234" t="s">
        <v>92</v>
      </c>
      <c r="B4" s="237" t="s">
        <v>6</v>
      </c>
      <c r="C4" s="236" t="s">
        <v>7</v>
      </c>
    </row>
    <row r="5" s="221" customFormat="1" ht="23.25" customHeight="1" spans="1:3">
      <c r="A5" s="445" t="s">
        <v>93</v>
      </c>
      <c r="B5" s="424">
        <f>SUM(B6:B28)</f>
        <v>5858</v>
      </c>
      <c r="C5" s="195">
        <v>0.9599</v>
      </c>
    </row>
    <row r="6" s="221" customFormat="1" ht="23.25" customHeight="1" spans="1:3">
      <c r="A6" s="446" t="s">
        <v>11</v>
      </c>
      <c r="B6" s="424">
        <v>880</v>
      </c>
      <c r="C6" s="447"/>
    </row>
    <row r="7" s="221" customFormat="1" ht="23.25" customHeight="1" spans="1:3">
      <c r="A7" s="446" t="s">
        <v>94</v>
      </c>
      <c r="B7" s="424"/>
      <c r="C7" s="447"/>
    </row>
    <row r="8" s="221" customFormat="1" ht="23.25" customHeight="1" spans="1:3">
      <c r="A8" s="446" t="s">
        <v>13</v>
      </c>
      <c r="B8" s="424"/>
      <c r="C8" s="447"/>
    </row>
    <row r="9" s="221" customFormat="1" ht="23.25" customHeight="1" spans="1:3">
      <c r="A9" s="446" t="s">
        <v>15</v>
      </c>
      <c r="B9" s="424">
        <v>107</v>
      </c>
      <c r="C9" s="447"/>
    </row>
    <row r="10" s="221" customFormat="1" ht="23.25" customHeight="1" spans="1:3">
      <c r="A10" s="446" t="s">
        <v>17</v>
      </c>
      <c r="B10" s="424">
        <v>31</v>
      </c>
      <c r="C10" s="447"/>
    </row>
    <row r="11" s="221" customFormat="1" ht="23.25" customHeight="1" spans="1:3">
      <c r="A11" s="446" t="s">
        <v>19</v>
      </c>
      <c r="B11" s="424">
        <v>26</v>
      </c>
      <c r="C11" s="447"/>
    </row>
    <row r="12" s="221" customFormat="1" ht="23.25" customHeight="1" spans="1:3">
      <c r="A12" s="446" t="s">
        <v>21</v>
      </c>
      <c r="B12" s="424">
        <v>195</v>
      </c>
      <c r="C12" s="447"/>
    </row>
    <row r="13" s="221" customFormat="1" ht="23.25" customHeight="1" spans="1:3">
      <c r="A13" s="446" t="s">
        <v>23</v>
      </c>
      <c r="B13" s="424">
        <v>803</v>
      </c>
      <c r="C13" s="447"/>
    </row>
    <row r="14" s="221" customFormat="1" ht="23.25" customHeight="1" spans="1:3">
      <c r="A14" s="446" t="s">
        <v>25</v>
      </c>
      <c r="B14" s="424">
        <v>106</v>
      </c>
      <c r="C14" s="447"/>
    </row>
    <row r="15" s="221" customFormat="1" ht="23.25" customHeight="1" spans="1:3">
      <c r="A15" s="446" t="s">
        <v>27</v>
      </c>
      <c r="B15" s="424">
        <v>230</v>
      </c>
      <c r="C15" s="447"/>
    </row>
    <row r="16" s="221" customFormat="1" ht="23.25" customHeight="1" spans="1:3">
      <c r="A16" s="446" t="s">
        <v>29</v>
      </c>
      <c r="B16" s="424">
        <v>487</v>
      </c>
      <c r="C16" s="447"/>
    </row>
    <row r="17" s="221" customFormat="1" ht="23.25" customHeight="1" spans="1:3">
      <c r="A17" s="446" t="s">
        <v>31</v>
      </c>
      <c r="B17" s="424">
        <v>1690</v>
      </c>
      <c r="C17" s="447"/>
    </row>
    <row r="18" s="221" customFormat="1" ht="23.25" customHeight="1" spans="1:3">
      <c r="A18" s="446" t="s">
        <v>33</v>
      </c>
      <c r="B18" s="424">
        <v>1217</v>
      </c>
      <c r="C18" s="447"/>
    </row>
    <row r="19" s="221" customFormat="1" ht="23.25" customHeight="1" spans="1:3">
      <c r="A19" s="446" t="s">
        <v>35</v>
      </c>
      <c r="B19" s="424">
        <v>29</v>
      </c>
      <c r="C19" s="447"/>
    </row>
    <row r="20" s="221" customFormat="1" ht="23.25" customHeight="1" spans="1:3">
      <c r="A20" s="446" t="s">
        <v>37</v>
      </c>
      <c r="B20" s="424">
        <v>5</v>
      </c>
      <c r="C20" s="447"/>
    </row>
    <row r="21" s="221" customFormat="1" ht="23.25" customHeight="1" spans="1:3">
      <c r="A21" s="446" t="s">
        <v>39</v>
      </c>
      <c r="B21" s="424"/>
      <c r="C21" s="447"/>
    </row>
    <row r="22" s="221" customFormat="1" ht="23.25" customHeight="1" spans="1:3">
      <c r="A22" s="446" t="s">
        <v>95</v>
      </c>
      <c r="B22" s="424"/>
      <c r="C22" s="447"/>
    </row>
    <row r="23" s="439" customFormat="1" ht="23.25" customHeight="1" spans="1:3">
      <c r="A23" s="446" t="s">
        <v>41</v>
      </c>
      <c r="B23" s="424"/>
      <c r="C23" s="447"/>
    </row>
    <row r="24" s="439" customFormat="1" ht="23.25" customHeight="1" spans="1:3">
      <c r="A24" s="446" t="s">
        <v>43</v>
      </c>
      <c r="B24" s="424">
        <v>52</v>
      </c>
      <c r="C24" s="447"/>
    </row>
    <row r="25" s="439" customFormat="1" ht="23.25" customHeight="1" spans="1:3">
      <c r="A25" s="446" t="s">
        <v>45</v>
      </c>
      <c r="B25" s="424"/>
      <c r="C25" s="447"/>
    </row>
    <row r="26" s="439" customFormat="1" ht="23.25" customHeight="1" spans="1:3">
      <c r="A26" s="446" t="s">
        <v>47</v>
      </c>
      <c r="B26" s="424"/>
      <c r="C26" s="447"/>
    </row>
    <row r="27" s="439" customFormat="1" ht="23.25" customHeight="1" spans="1:3">
      <c r="A27" s="446" t="s">
        <v>49</v>
      </c>
      <c r="B27" s="424"/>
      <c r="C27" s="447"/>
    </row>
    <row r="28" s="439" customFormat="1" ht="23.25" customHeight="1" spans="1:3">
      <c r="A28" s="446" t="s">
        <v>51</v>
      </c>
      <c r="B28" s="424"/>
      <c r="C28" s="447"/>
    </row>
    <row r="29" s="439" customFormat="1" ht="23.25" customHeight="1" spans="1:3">
      <c r="A29" s="448" t="s">
        <v>96</v>
      </c>
      <c r="B29" s="424">
        <v>207</v>
      </c>
      <c r="C29" s="195">
        <v>50.75</v>
      </c>
    </row>
    <row r="30" s="439" customFormat="1" ht="23.25" customHeight="1" spans="1:3">
      <c r="A30" s="448" t="s">
        <v>97</v>
      </c>
      <c r="B30" s="424"/>
      <c r="C30" s="447"/>
    </row>
    <row r="31" s="439" customFormat="1" ht="23.25" customHeight="1" spans="1:3">
      <c r="A31" s="448" t="s">
        <v>98</v>
      </c>
      <c r="B31" s="424"/>
      <c r="C31" s="447"/>
    </row>
    <row r="32" s="439" customFormat="1" ht="24.6" customHeight="1" spans="1:3">
      <c r="A32" s="222"/>
      <c r="B32" s="440"/>
      <c r="C32" s="441"/>
    </row>
    <row r="33" s="439" customFormat="1" ht="24.6" customHeight="1" spans="1:3">
      <c r="A33" s="222"/>
      <c r="B33" s="440"/>
      <c r="C33" s="441"/>
    </row>
    <row r="34" s="221" customFormat="1" ht="24.6" customHeight="1" spans="1:3">
      <c r="A34" s="222"/>
      <c r="B34" s="440"/>
      <c r="C34" s="441"/>
    </row>
    <row r="35" s="439" customFormat="1" customHeight="1" spans="1:3">
      <c r="A35" s="222"/>
      <c r="B35" s="440"/>
      <c r="C35" s="441"/>
    </row>
    <row r="36" s="439" customFormat="1" customHeight="1" spans="1:3">
      <c r="A36" s="222"/>
      <c r="B36" s="440"/>
      <c r="C36" s="441"/>
    </row>
    <row r="37" s="439" customFormat="1" customHeight="1" spans="1:3">
      <c r="A37" s="222"/>
      <c r="B37" s="440"/>
      <c r="C37" s="441"/>
    </row>
  </sheetData>
  <mergeCells count="1">
    <mergeCell ref="A2:C2"/>
  </mergeCells>
  <printOptions horizontalCentered="1"/>
  <pageMargins left="0.236220472440945" right="0.236220472440945" top="0.31496062992126" bottom="0.31496062992126" header="0.31496062992126" footer="0.31496062992126"/>
  <pageSetup paperSize="9" orientation="portrait" errors="blank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rgb="FF00FF00"/>
    <pageSetUpPr fitToPage="1"/>
  </sheetPr>
  <dimension ref="A1:F40"/>
  <sheetViews>
    <sheetView showZeros="0" topLeftCell="A22" workbookViewId="0">
      <selection activeCell="A16" sqref="A16"/>
    </sheetView>
  </sheetViews>
  <sheetFormatPr defaultColWidth="9" defaultRowHeight="21.95" customHeight="1" outlineLevelCol="5"/>
  <cols>
    <col min="1" max="1" width="29.125" style="220" customWidth="1"/>
    <col min="2" max="2" width="12.125" style="220" customWidth="1"/>
    <col min="3" max="3" width="9.75" style="220" customWidth="1"/>
    <col min="4" max="4" width="31.125" style="220" customWidth="1"/>
    <col min="5" max="5" width="12" style="220" customWidth="1"/>
    <col min="6" max="6" width="9.125" style="220" customWidth="1"/>
    <col min="7" max="237" width="9" style="220"/>
    <col min="238" max="238" width="4.875" style="220" customWidth="1"/>
    <col min="239" max="239" width="30.625" style="220" customWidth="1"/>
    <col min="240" max="240" width="17" style="220" customWidth="1"/>
    <col min="241" max="241" width="13.5" style="220" customWidth="1"/>
    <col min="242" max="242" width="32.125" style="220" customWidth="1"/>
    <col min="243" max="243" width="15.5" style="220" customWidth="1"/>
    <col min="244" max="244" width="12.25" style="220" customWidth="1"/>
    <col min="245" max="493" width="9" style="220"/>
    <col min="494" max="494" width="4.875" style="220" customWidth="1"/>
    <col min="495" max="495" width="30.625" style="220" customWidth="1"/>
    <col min="496" max="496" width="17" style="220" customWidth="1"/>
    <col min="497" max="497" width="13.5" style="220" customWidth="1"/>
    <col min="498" max="498" width="32.125" style="220" customWidth="1"/>
    <col min="499" max="499" width="15.5" style="220" customWidth="1"/>
    <col min="500" max="500" width="12.25" style="220" customWidth="1"/>
    <col min="501" max="749" width="9" style="220"/>
    <col min="750" max="750" width="4.875" style="220" customWidth="1"/>
    <col min="751" max="751" width="30.625" style="220" customWidth="1"/>
    <col min="752" max="752" width="17" style="220" customWidth="1"/>
    <col min="753" max="753" width="13.5" style="220" customWidth="1"/>
    <col min="754" max="754" width="32.125" style="220" customWidth="1"/>
    <col min="755" max="755" width="15.5" style="220" customWidth="1"/>
    <col min="756" max="756" width="12.25" style="220" customWidth="1"/>
    <col min="757" max="1005" width="9" style="220"/>
    <col min="1006" max="1006" width="4.875" style="220" customWidth="1"/>
    <col min="1007" max="1007" width="30.625" style="220" customWidth="1"/>
    <col min="1008" max="1008" width="17" style="220" customWidth="1"/>
    <col min="1009" max="1009" width="13.5" style="220" customWidth="1"/>
    <col min="1010" max="1010" width="32.125" style="220" customWidth="1"/>
    <col min="1011" max="1011" width="15.5" style="220" customWidth="1"/>
    <col min="1012" max="1012" width="12.25" style="220" customWidth="1"/>
    <col min="1013" max="1261" width="9" style="220"/>
    <col min="1262" max="1262" width="4.875" style="220" customWidth="1"/>
    <col min="1263" max="1263" width="30.625" style="220" customWidth="1"/>
    <col min="1264" max="1264" width="17" style="220" customWidth="1"/>
    <col min="1265" max="1265" width="13.5" style="220" customWidth="1"/>
    <col min="1266" max="1266" width="32.125" style="220" customWidth="1"/>
    <col min="1267" max="1267" width="15.5" style="220" customWidth="1"/>
    <col min="1268" max="1268" width="12.25" style="220" customWidth="1"/>
    <col min="1269" max="1517" width="9" style="220"/>
    <col min="1518" max="1518" width="4.875" style="220" customWidth="1"/>
    <col min="1519" max="1519" width="30.625" style="220" customWidth="1"/>
    <col min="1520" max="1520" width="17" style="220" customWidth="1"/>
    <col min="1521" max="1521" width="13.5" style="220" customWidth="1"/>
    <col min="1522" max="1522" width="32.125" style="220" customWidth="1"/>
    <col min="1523" max="1523" width="15.5" style="220" customWidth="1"/>
    <col min="1524" max="1524" width="12.25" style="220" customWidth="1"/>
    <col min="1525" max="1773" width="9" style="220"/>
    <col min="1774" max="1774" width="4.875" style="220" customWidth="1"/>
    <col min="1775" max="1775" width="30.625" style="220" customWidth="1"/>
    <col min="1776" max="1776" width="17" style="220" customWidth="1"/>
    <col min="1777" max="1777" width="13.5" style="220" customWidth="1"/>
    <col min="1778" max="1778" width="32.125" style="220" customWidth="1"/>
    <col min="1779" max="1779" width="15.5" style="220" customWidth="1"/>
    <col min="1780" max="1780" width="12.25" style="220" customWidth="1"/>
    <col min="1781" max="2029" width="9" style="220"/>
    <col min="2030" max="2030" width="4.875" style="220" customWidth="1"/>
    <col min="2031" max="2031" width="30.625" style="220" customWidth="1"/>
    <col min="2032" max="2032" width="17" style="220" customWidth="1"/>
    <col min="2033" max="2033" width="13.5" style="220" customWidth="1"/>
    <col min="2034" max="2034" width="32.125" style="220" customWidth="1"/>
    <col min="2035" max="2035" width="15.5" style="220" customWidth="1"/>
    <col min="2036" max="2036" width="12.25" style="220" customWidth="1"/>
    <col min="2037" max="2285" width="9" style="220"/>
    <col min="2286" max="2286" width="4.875" style="220" customWidth="1"/>
    <col min="2287" max="2287" width="30.625" style="220" customWidth="1"/>
    <col min="2288" max="2288" width="17" style="220" customWidth="1"/>
    <col min="2289" max="2289" width="13.5" style="220" customWidth="1"/>
    <col min="2290" max="2290" width="32.125" style="220" customWidth="1"/>
    <col min="2291" max="2291" width="15.5" style="220" customWidth="1"/>
    <col min="2292" max="2292" width="12.25" style="220" customWidth="1"/>
    <col min="2293" max="2541" width="9" style="220"/>
    <col min="2542" max="2542" width="4.875" style="220" customWidth="1"/>
    <col min="2543" max="2543" width="30.625" style="220" customWidth="1"/>
    <col min="2544" max="2544" width="17" style="220" customWidth="1"/>
    <col min="2545" max="2545" width="13.5" style="220" customWidth="1"/>
    <col min="2546" max="2546" width="32.125" style="220" customWidth="1"/>
    <col min="2547" max="2547" width="15.5" style="220" customWidth="1"/>
    <col min="2548" max="2548" width="12.25" style="220" customWidth="1"/>
    <col min="2549" max="2797" width="9" style="220"/>
    <col min="2798" max="2798" width="4.875" style="220" customWidth="1"/>
    <col min="2799" max="2799" width="30.625" style="220" customWidth="1"/>
    <col min="2800" max="2800" width="17" style="220" customWidth="1"/>
    <col min="2801" max="2801" width="13.5" style="220" customWidth="1"/>
    <col min="2802" max="2802" width="32.125" style="220" customWidth="1"/>
    <col min="2803" max="2803" width="15.5" style="220" customWidth="1"/>
    <col min="2804" max="2804" width="12.25" style="220" customWidth="1"/>
    <col min="2805" max="3053" width="9" style="220"/>
    <col min="3054" max="3054" width="4.875" style="220" customWidth="1"/>
    <col min="3055" max="3055" width="30.625" style="220" customWidth="1"/>
    <col min="3056" max="3056" width="17" style="220" customWidth="1"/>
    <col min="3057" max="3057" width="13.5" style="220" customWidth="1"/>
    <col min="3058" max="3058" width="32.125" style="220" customWidth="1"/>
    <col min="3059" max="3059" width="15.5" style="220" customWidth="1"/>
    <col min="3060" max="3060" width="12.25" style="220" customWidth="1"/>
    <col min="3061" max="3309" width="9" style="220"/>
    <col min="3310" max="3310" width="4.875" style="220" customWidth="1"/>
    <col min="3311" max="3311" width="30.625" style="220" customWidth="1"/>
    <col min="3312" max="3312" width="17" style="220" customWidth="1"/>
    <col min="3313" max="3313" width="13.5" style="220" customWidth="1"/>
    <col min="3314" max="3314" width="32.125" style="220" customWidth="1"/>
    <col min="3315" max="3315" width="15.5" style="220" customWidth="1"/>
    <col min="3316" max="3316" width="12.25" style="220" customWidth="1"/>
    <col min="3317" max="3565" width="9" style="220"/>
    <col min="3566" max="3566" width="4.875" style="220" customWidth="1"/>
    <col min="3567" max="3567" width="30.625" style="220" customWidth="1"/>
    <col min="3568" max="3568" width="17" style="220" customWidth="1"/>
    <col min="3569" max="3569" width="13.5" style="220" customWidth="1"/>
    <col min="3570" max="3570" width="32.125" style="220" customWidth="1"/>
    <col min="3571" max="3571" width="15.5" style="220" customWidth="1"/>
    <col min="3572" max="3572" width="12.25" style="220" customWidth="1"/>
    <col min="3573" max="3821" width="9" style="220"/>
    <col min="3822" max="3822" width="4.875" style="220" customWidth="1"/>
    <col min="3823" max="3823" width="30.625" style="220" customWidth="1"/>
    <col min="3824" max="3824" width="17" style="220" customWidth="1"/>
    <col min="3825" max="3825" width="13.5" style="220" customWidth="1"/>
    <col min="3826" max="3826" width="32.125" style="220" customWidth="1"/>
    <col min="3827" max="3827" width="15.5" style="220" customWidth="1"/>
    <col min="3828" max="3828" width="12.25" style="220" customWidth="1"/>
    <col min="3829" max="4077" width="9" style="220"/>
    <col min="4078" max="4078" width="4.875" style="220" customWidth="1"/>
    <col min="4079" max="4079" width="30.625" style="220" customWidth="1"/>
    <col min="4080" max="4080" width="17" style="220" customWidth="1"/>
    <col min="4081" max="4081" width="13.5" style="220" customWidth="1"/>
    <col min="4082" max="4082" width="32.125" style="220" customWidth="1"/>
    <col min="4083" max="4083" width="15.5" style="220" customWidth="1"/>
    <col min="4084" max="4084" width="12.25" style="220" customWidth="1"/>
    <col min="4085" max="4333" width="9" style="220"/>
    <col min="4334" max="4334" width="4.875" style="220" customWidth="1"/>
    <col min="4335" max="4335" width="30.625" style="220" customWidth="1"/>
    <col min="4336" max="4336" width="17" style="220" customWidth="1"/>
    <col min="4337" max="4337" width="13.5" style="220" customWidth="1"/>
    <col min="4338" max="4338" width="32.125" style="220" customWidth="1"/>
    <col min="4339" max="4339" width="15.5" style="220" customWidth="1"/>
    <col min="4340" max="4340" width="12.25" style="220" customWidth="1"/>
    <col min="4341" max="4589" width="9" style="220"/>
    <col min="4590" max="4590" width="4.875" style="220" customWidth="1"/>
    <col min="4591" max="4591" width="30.625" style="220" customWidth="1"/>
    <col min="4592" max="4592" width="17" style="220" customWidth="1"/>
    <col min="4593" max="4593" width="13.5" style="220" customWidth="1"/>
    <col min="4594" max="4594" width="32.125" style="220" customWidth="1"/>
    <col min="4595" max="4595" width="15.5" style="220" customWidth="1"/>
    <col min="4596" max="4596" width="12.25" style="220" customWidth="1"/>
    <col min="4597" max="4845" width="9" style="220"/>
    <col min="4846" max="4846" width="4.875" style="220" customWidth="1"/>
    <col min="4847" max="4847" width="30.625" style="220" customWidth="1"/>
    <col min="4848" max="4848" width="17" style="220" customWidth="1"/>
    <col min="4849" max="4849" width="13.5" style="220" customWidth="1"/>
    <col min="4850" max="4850" width="32.125" style="220" customWidth="1"/>
    <col min="4851" max="4851" width="15.5" style="220" customWidth="1"/>
    <col min="4852" max="4852" width="12.25" style="220" customWidth="1"/>
    <col min="4853" max="5101" width="9" style="220"/>
    <col min="5102" max="5102" width="4.875" style="220" customWidth="1"/>
    <col min="5103" max="5103" width="30.625" style="220" customWidth="1"/>
    <col min="5104" max="5104" width="17" style="220" customWidth="1"/>
    <col min="5105" max="5105" width="13.5" style="220" customWidth="1"/>
    <col min="5106" max="5106" width="32.125" style="220" customWidth="1"/>
    <col min="5107" max="5107" width="15.5" style="220" customWidth="1"/>
    <col min="5108" max="5108" width="12.25" style="220" customWidth="1"/>
    <col min="5109" max="5357" width="9" style="220"/>
    <col min="5358" max="5358" width="4.875" style="220" customWidth="1"/>
    <col min="5359" max="5359" width="30.625" style="220" customWidth="1"/>
    <col min="5360" max="5360" width="17" style="220" customWidth="1"/>
    <col min="5361" max="5361" width="13.5" style="220" customWidth="1"/>
    <col min="5362" max="5362" width="32.125" style="220" customWidth="1"/>
    <col min="5363" max="5363" width="15.5" style="220" customWidth="1"/>
    <col min="5364" max="5364" width="12.25" style="220" customWidth="1"/>
    <col min="5365" max="5613" width="9" style="220"/>
    <col min="5614" max="5614" width="4.875" style="220" customWidth="1"/>
    <col min="5615" max="5615" width="30.625" style="220" customWidth="1"/>
    <col min="5616" max="5616" width="17" style="220" customWidth="1"/>
    <col min="5617" max="5617" width="13.5" style="220" customWidth="1"/>
    <col min="5618" max="5618" width="32.125" style="220" customWidth="1"/>
    <col min="5619" max="5619" width="15.5" style="220" customWidth="1"/>
    <col min="5620" max="5620" width="12.25" style="220" customWidth="1"/>
    <col min="5621" max="5869" width="9" style="220"/>
    <col min="5870" max="5870" width="4.875" style="220" customWidth="1"/>
    <col min="5871" max="5871" width="30.625" style="220" customWidth="1"/>
    <col min="5872" max="5872" width="17" style="220" customWidth="1"/>
    <col min="5873" max="5873" width="13.5" style="220" customWidth="1"/>
    <col min="5874" max="5874" width="32.125" style="220" customWidth="1"/>
    <col min="5875" max="5875" width="15.5" style="220" customWidth="1"/>
    <col min="5876" max="5876" width="12.25" style="220" customWidth="1"/>
    <col min="5877" max="6125" width="9" style="220"/>
    <col min="6126" max="6126" width="4.875" style="220" customWidth="1"/>
    <col min="6127" max="6127" width="30.625" style="220" customWidth="1"/>
    <col min="6128" max="6128" width="17" style="220" customWidth="1"/>
    <col min="6129" max="6129" width="13.5" style="220" customWidth="1"/>
    <col min="6130" max="6130" width="32.125" style="220" customWidth="1"/>
    <col min="6131" max="6131" width="15.5" style="220" customWidth="1"/>
    <col min="6132" max="6132" width="12.25" style="220" customWidth="1"/>
    <col min="6133" max="6381" width="9" style="220"/>
    <col min="6382" max="6382" width="4.875" style="220" customWidth="1"/>
    <col min="6383" max="6383" width="30.625" style="220" customWidth="1"/>
    <col min="6384" max="6384" width="17" style="220" customWidth="1"/>
    <col min="6385" max="6385" width="13.5" style="220" customWidth="1"/>
    <col min="6386" max="6386" width="32.125" style="220" customWidth="1"/>
    <col min="6387" max="6387" width="15.5" style="220" customWidth="1"/>
    <col min="6388" max="6388" width="12.25" style="220" customWidth="1"/>
    <col min="6389" max="6637" width="9" style="220"/>
    <col min="6638" max="6638" width="4.875" style="220" customWidth="1"/>
    <col min="6639" max="6639" width="30.625" style="220" customWidth="1"/>
    <col min="6640" max="6640" width="17" style="220" customWidth="1"/>
    <col min="6641" max="6641" width="13.5" style="220" customWidth="1"/>
    <col min="6642" max="6642" width="32.125" style="220" customWidth="1"/>
    <col min="6643" max="6643" width="15.5" style="220" customWidth="1"/>
    <col min="6644" max="6644" width="12.25" style="220" customWidth="1"/>
    <col min="6645" max="6893" width="9" style="220"/>
    <col min="6894" max="6894" width="4.875" style="220" customWidth="1"/>
    <col min="6895" max="6895" width="30.625" style="220" customWidth="1"/>
    <col min="6896" max="6896" width="17" style="220" customWidth="1"/>
    <col min="6897" max="6897" width="13.5" style="220" customWidth="1"/>
    <col min="6898" max="6898" width="32.125" style="220" customWidth="1"/>
    <col min="6899" max="6899" width="15.5" style="220" customWidth="1"/>
    <col min="6900" max="6900" width="12.25" style="220" customWidth="1"/>
    <col min="6901" max="7149" width="9" style="220"/>
    <col min="7150" max="7150" width="4.875" style="220" customWidth="1"/>
    <col min="7151" max="7151" width="30.625" style="220" customWidth="1"/>
    <col min="7152" max="7152" width="17" style="220" customWidth="1"/>
    <col min="7153" max="7153" width="13.5" style="220" customWidth="1"/>
    <col min="7154" max="7154" width="32.125" style="220" customWidth="1"/>
    <col min="7155" max="7155" width="15.5" style="220" customWidth="1"/>
    <col min="7156" max="7156" width="12.25" style="220" customWidth="1"/>
    <col min="7157" max="7405" width="9" style="220"/>
    <col min="7406" max="7406" width="4.875" style="220" customWidth="1"/>
    <col min="7407" max="7407" width="30.625" style="220" customWidth="1"/>
    <col min="7408" max="7408" width="17" style="220" customWidth="1"/>
    <col min="7409" max="7409" width="13.5" style="220" customWidth="1"/>
    <col min="7410" max="7410" width="32.125" style="220" customWidth="1"/>
    <col min="7411" max="7411" width="15.5" style="220" customWidth="1"/>
    <col min="7412" max="7412" width="12.25" style="220" customWidth="1"/>
    <col min="7413" max="7661" width="9" style="220"/>
    <col min="7662" max="7662" width="4.875" style="220" customWidth="1"/>
    <col min="7663" max="7663" width="30.625" style="220" customWidth="1"/>
    <col min="7664" max="7664" width="17" style="220" customWidth="1"/>
    <col min="7665" max="7665" width="13.5" style="220" customWidth="1"/>
    <col min="7666" max="7666" width="32.125" style="220" customWidth="1"/>
    <col min="7667" max="7667" width="15.5" style="220" customWidth="1"/>
    <col min="7668" max="7668" width="12.25" style="220" customWidth="1"/>
    <col min="7669" max="7917" width="9" style="220"/>
    <col min="7918" max="7918" width="4.875" style="220" customWidth="1"/>
    <col min="7919" max="7919" width="30.625" style="220" customWidth="1"/>
    <col min="7920" max="7920" width="17" style="220" customWidth="1"/>
    <col min="7921" max="7921" width="13.5" style="220" customWidth="1"/>
    <col min="7922" max="7922" width="32.125" style="220" customWidth="1"/>
    <col min="7923" max="7923" width="15.5" style="220" customWidth="1"/>
    <col min="7924" max="7924" width="12.25" style="220" customWidth="1"/>
    <col min="7925" max="8173" width="9" style="220"/>
    <col min="8174" max="8174" width="4.875" style="220" customWidth="1"/>
    <col min="8175" max="8175" width="30.625" style="220" customWidth="1"/>
    <col min="8176" max="8176" width="17" style="220" customWidth="1"/>
    <col min="8177" max="8177" width="13.5" style="220" customWidth="1"/>
    <col min="8178" max="8178" width="32.125" style="220" customWidth="1"/>
    <col min="8179" max="8179" width="15.5" style="220" customWidth="1"/>
    <col min="8180" max="8180" width="12.25" style="220" customWidth="1"/>
    <col min="8181" max="8429" width="9" style="220"/>
    <col min="8430" max="8430" width="4.875" style="220" customWidth="1"/>
    <col min="8431" max="8431" width="30.625" style="220" customWidth="1"/>
    <col min="8432" max="8432" width="17" style="220" customWidth="1"/>
    <col min="8433" max="8433" width="13.5" style="220" customWidth="1"/>
    <col min="8434" max="8434" width="32.125" style="220" customWidth="1"/>
    <col min="8435" max="8435" width="15.5" style="220" customWidth="1"/>
    <col min="8436" max="8436" width="12.25" style="220" customWidth="1"/>
    <col min="8437" max="8685" width="9" style="220"/>
    <col min="8686" max="8686" width="4.875" style="220" customWidth="1"/>
    <col min="8687" max="8687" width="30.625" style="220" customWidth="1"/>
    <col min="8688" max="8688" width="17" style="220" customWidth="1"/>
    <col min="8689" max="8689" width="13.5" style="220" customWidth="1"/>
    <col min="8690" max="8690" width="32.125" style="220" customWidth="1"/>
    <col min="8691" max="8691" width="15.5" style="220" customWidth="1"/>
    <col min="8692" max="8692" width="12.25" style="220" customWidth="1"/>
    <col min="8693" max="8941" width="9" style="220"/>
    <col min="8942" max="8942" width="4.875" style="220" customWidth="1"/>
    <col min="8943" max="8943" width="30.625" style="220" customWidth="1"/>
    <col min="8944" max="8944" width="17" style="220" customWidth="1"/>
    <col min="8945" max="8945" width="13.5" style="220" customWidth="1"/>
    <col min="8946" max="8946" width="32.125" style="220" customWidth="1"/>
    <col min="8947" max="8947" width="15.5" style="220" customWidth="1"/>
    <col min="8948" max="8948" width="12.25" style="220" customWidth="1"/>
    <col min="8949" max="9197" width="9" style="220"/>
    <col min="9198" max="9198" width="4.875" style="220" customWidth="1"/>
    <col min="9199" max="9199" width="30.625" style="220" customWidth="1"/>
    <col min="9200" max="9200" width="17" style="220" customWidth="1"/>
    <col min="9201" max="9201" width="13.5" style="220" customWidth="1"/>
    <col min="9202" max="9202" width="32.125" style="220" customWidth="1"/>
    <col min="9203" max="9203" width="15.5" style="220" customWidth="1"/>
    <col min="9204" max="9204" width="12.25" style="220" customWidth="1"/>
    <col min="9205" max="9453" width="9" style="220"/>
    <col min="9454" max="9454" width="4.875" style="220" customWidth="1"/>
    <col min="9455" max="9455" width="30.625" style="220" customWidth="1"/>
    <col min="9456" max="9456" width="17" style="220" customWidth="1"/>
    <col min="9457" max="9457" width="13.5" style="220" customWidth="1"/>
    <col min="9458" max="9458" width="32.125" style="220" customWidth="1"/>
    <col min="9459" max="9459" width="15.5" style="220" customWidth="1"/>
    <col min="9460" max="9460" width="12.25" style="220" customWidth="1"/>
    <col min="9461" max="9709" width="9" style="220"/>
    <col min="9710" max="9710" width="4.875" style="220" customWidth="1"/>
    <col min="9711" max="9711" width="30.625" style="220" customWidth="1"/>
    <col min="9712" max="9712" width="17" style="220" customWidth="1"/>
    <col min="9713" max="9713" width="13.5" style="220" customWidth="1"/>
    <col min="9714" max="9714" width="32.125" style="220" customWidth="1"/>
    <col min="9715" max="9715" width="15.5" style="220" customWidth="1"/>
    <col min="9716" max="9716" width="12.25" style="220" customWidth="1"/>
    <col min="9717" max="9965" width="9" style="220"/>
    <col min="9966" max="9966" width="4.875" style="220" customWidth="1"/>
    <col min="9967" max="9967" width="30.625" style="220" customWidth="1"/>
    <col min="9968" max="9968" width="17" style="220" customWidth="1"/>
    <col min="9969" max="9969" width="13.5" style="220" customWidth="1"/>
    <col min="9970" max="9970" width="32.125" style="220" customWidth="1"/>
    <col min="9971" max="9971" width="15.5" style="220" customWidth="1"/>
    <col min="9972" max="9972" width="12.25" style="220" customWidth="1"/>
    <col min="9973" max="10221" width="9" style="220"/>
    <col min="10222" max="10222" width="4.875" style="220" customWidth="1"/>
    <col min="10223" max="10223" width="30.625" style="220" customWidth="1"/>
    <col min="10224" max="10224" width="17" style="220" customWidth="1"/>
    <col min="10225" max="10225" width="13.5" style="220" customWidth="1"/>
    <col min="10226" max="10226" width="32.125" style="220" customWidth="1"/>
    <col min="10227" max="10227" width="15.5" style="220" customWidth="1"/>
    <col min="10228" max="10228" width="12.25" style="220" customWidth="1"/>
    <col min="10229" max="10477" width="9" style="220"/>
    <col min="10478" max="10478" width="4.875" style="220" customWidth="1"/>
    <col min="10479" max="10479" width="30.625" style="220" customWidth="1"/>
    <col min="10480" max="10480" width="17" style="220" customWidth="1"/>
    <col min="10481" max="10481" width="13.5" style="220" customWidth="1"/>
    <col min="10482" max="10482" width="32.125" style="220" customWidth="1"/>
    <col min="10483" max="10483" width="15.5" style="220" customWidth="1"/>
    <col min="10484" max="10484" width="12.25" style="220" customWidth="1"/>
    <col min="10485" max="10733" width="9" style="220"/>
    <col min="10734" max="10734" width="4.875" style="220" customWidth="1"/>
    <col min="10735" max="10735" width="30.625" style="220" customWidth="1"/>
    <col min="10736" max="10736" width="17" style="220" customWidth="1"/>
    <col min="10737" max="10737" width="13.5" style="220" customWidth="1"/>
    <col min="10738" max="10738" width="32.125" style="220" customWidth="1"/>
    <col min="10739" max="10739" width="15.5" style="220" customWidth="1"/>
    <col min="10740" max="10740" width="12.25" style="220" customWidth="1"/>
    <col min="10741" max="10989" width="9" style="220"/>
    <col min="10990" max="10990" width="4.875" style="220" customWidth="1"/>
    <col min="10991" max="10991" width="30.625" style="220" customWidth="1"/>
    <col min="10992" max="10992" width="17" style="220" customWidth="1"/>
    <col min="10993" max="10993" width="13.5" style="220" customWidth="1"/>
    <col min="10994" max="10994" width="32.125" style="220" customWidth="1"/>
    <col min="10995" max="10995" width="15.5" style="220" customWidth="1"/>
    <col min="10996" max="10996" width="12.25" style="220" customWidth="1"/>
    <col min="10997" max="11245" width="9" style="220"/>
    <col min="11246" max="11246" width="4.875" style="220" customWidth="1"/>
    <col min="11247" max="11247" width="30.625" style="220" customWidth="1"/>
    <col min="11248" max="11248" width="17" style="220" customWidth="1"/>
    <col min="11249" max="11249" width="13.5" style="220" customWidth="1"/>
    <col min="11250" max="11250" width="32.125" style="220" customWidth="1"/>
    <col min="11251" max="11251" width="15.5" style="220" customWidth="1"/>
    <col min="11252" max="11252" width="12.25" style="220" customWidth="1"/>
    <col min="11253" max="11501" width="9" style="220"/>
    <col min="11502" max="11502" width="4.875" style="220" customWidth="1"/>
    <col min="11503" max="11503" width="30.625" style="220" customWidth="1"/>
    <col min="11504" max="11504" width="17" style="220" customWidth="1"/>
    <col min="11505" max="11505" width="13.5" style="220" customWidth="1"/>
    <col min="11506" max="11506" width="32.125" style="220" customWidth="1"/>
    <col min="11507" max="11507" width="15.5" style="220" customWidth="1"/>
    <col min="11508" max="11508" width="12.25" style="220" customWidth="1"/>
    <col min="11509" max="11757" width="9" style="220"/>
    <col min="11758" max="11758" width="4.875" style="220" customWidth="1"/>
    <col min="11759" max="11759" width="30.625" style="220" customWidth="1"/>
    <col min="11760" max="11760" width="17" style="220" customWidth="1"/>
    <col min="11761" max="11761" width="13.5" style="220" customWidth="1"/>
    <col min="11762" max="11762" width="32.125" style="220" customWidth="1"/>
    <col min="11763" max="11763" width="15.5" style="220" customWidth="1"/>
    <col min="11764" max="11764" width="12.25" style="220" customWidth="1"/>
    <col min="11765" max="12013" width="9" style="220"/>
    <col min="12014" max="12014" width="4.875" style="220" customWidth="1"/>
    <col min="12015" max="12015" width="30.625" style="220" customWidth="1"/>
    <col min="12016" max="12016" width="17" style="220" customWidth="1"/>
    <col min="12017" max="12017" width="13.5" style="220" customWidth="1"/>
    <col min="12018" max="12018" width="32.125" style="220" customWidth="1"/>
    <col min="12019" max="12019" width="15.5" style="220" customWidth="1"/>
    <col min="12020" max="12020" width="12.25" style="220" customWidth="1"/>
    <col min="12021" max="12269" width="9" style="220"/>
    <col min="12270" max="12270" width="4.875" style="220" customWidth="1"/>
    <col min="12271" max="12271" width="30.625" style="220" customWidth="1"/>
    <col min="12272" max="12272" width="17" style="220" customWidth="1"/>
    <col min="12273" max="12273" width="13.5" style="220" customWidth="1"/>
    <col min="12274" max="12274" width="32.125" style="220" customWidth="1"/>
    <col min="12275" max="12275" width="15.5" style="220" customWidth="1"/>
    <col min="12276" max="12276" width="12.25" style="220" customWidth="1"/>
    <col min="12277" max="12525" width="9" style="220"/>
    <col min="12526" max="12526" width="4.875" style="220" customWidth="1"/>
    <col min="12527" max="12527" width="30.625" style="220" customWidth="1"/>
    <col min="12528" max="12528" width="17" style="220" customWidth="1"/>
    <col min="12529" max="12529" width="13.5" style="220" customWidth="1"/>
    <col min="12530" max="12530" width="32.125" style="220" customWidth="1"/>
    <col min="12531" max="12531" width="15.5" style="220" customWidth="1"/>
    <col min="12532" max="12532" width="12.25" style="220" customWidth="1"/>
    <col min="12533" max="12781" width="9" style="220"/>
    <col min="12782" max="12782" width="4.875" style="220" customWidth="1"/>
    <col min="12783" max="12783" width="30.625" style="220" customWidth="1"/>
    <col min="12784" max="12784" width="17" style="220" customWidth="1"/>
    <col min="12785" max="12785" width="13.5" style="220" customWidth="1"/>
    <col min="12786" max="12786" width="32.125" style="220" customWidth="1"/>
    <col min="12787" max="12787" width="15.5" style="220" customWidth="1"/>
    <col min="12788" max="12788" width="12.25" style="220" customWidth="1"/>
    <col min="12789" max="13037" width="9" style="220"/>
    <col min="13038" max="13038" width="4.875" style="220" customWidth="1"/>
    <col min="13039" max="13039" width="30.625" style="220" customWidth="1"/>
    <col min="13040" max="13040" width="17" style="220" customWidth="1"/>
    <col min="13041" max="13041" width="13.5" style="220" customWidth="1"/>
    <col min="13042" max="13042" width="32.125" style="220" customWidth="1"/>
    <col min="13043" max="13043" width="15.5" style="220" customWidth="1"/>
    <col min="13044" max="13044" width="12.25" style="220" customWidth="1"/>
    <col min="13045" max="13293" width="9" style="220"/>
    <col min="13294" max="13294" width="4.875" style="220" customWidth="1"/>
    <col min="13295" max="13295" width="30.625" style="220" customWidth="1"/>
    <col min="13296" max="13296" width="17" style="220" customWidth="1"/>
    <col min="13297" max="13297" width="13.5" style="220" customWidth="1"/>
    <col min="13298" max="13298" width="32.125" style="220" customWidth="1"/>
    <col min="13299" max="13299" width="15.5" style="220" customWidth="1"/>
    <col min="13300" max="13300" width="12.25" style="220" customWidth="1"/>
    <col min="13301" max="13549" width="9" style="220"/>
    <col min="13550" max="13550" width="4.875" style="220" customWidth="1"/>
    <col min="13551" max="13551" width="30.625" style="220" customWidth="1"/>
    <col min="13552" max="13552" width="17" style="220" customWidth="1"/>
    <col min="13553" max="13553" width="13.5" style="220" customWidth="1"/>
    <col min="13554" max="13554" width="32.125" style="220" customWidth="1"/>
    <col min="13555" max="13555" width="15.5" style="220" customWidth="1"/>
    <col min="13556" max="13556" width="12.25" style="220" customWidth="1"/>
    <col min="13557" max="13805" width="9" style="220"/>
    <col min="13806" max="13806" width="4.875" style="220" customWidth="1"/>
    <col min="13807" max="13807" width="30.625" style="220" customWidth="1"/>
    <col min="13808" max="13808" width="17" style="220" customWidth="1"/>
    <col min="13809" max="13809" width="13.5" style="220" customWidth="1"/>
    <col min="13810" max="13810" width="32.125" style="220" customWidth="1"/>
    <col min="13811" max="13811" width="15.5" style="220" customWidth="1"/>
    <col min="13812" max="13812" width="12.25" style="220" customWidth="1"/>
    <col min="13813" max="14061" width="9" style="220"/>
    <col min="14062" max="14062" width="4.875" style="220" customWidth="1"/>
    <col min="14063" max="14063" width="30.625" style="220" customWidth="1"/>
    <col min="14064" max="14064" width="17" style="220" customWidth="1"/>
    <col min="14065" max="14065" width="13.5" style="220" customWidth="1"/>
    <col min="14066" max="14066" width="32.125" style="220" customWidth="1"/>
    <col min="14067" max="14067" width="15.5" style="220" customWidth="1"/>
    <col min="14068" max="14068" width="12.25" style="220" customWidth="1"/>
    <col min="14069" max="14317" width="9" style="220"/>
    <col min="14318" max="14318" width="4.875" style="220" customWidth="1"/>
    <col min="14319" max="14319" width="30.625" style="220" customWidth="1"/>
    <col min="14320" max="14320" width="17" style="220" customWidth="1"/>
    <col min="14321" max="14321" width="13.5" style="220" customWidth="1"/>
    <col min="14322" max="14322" width="32.125" style="220" customWidth="1"/>
    <col min="14323" max="14323" width="15.5" style="220" customWidth="1"/>
    <col min="14324" max="14324" width="12.25" style="220" customWidth="1"/>
    <col min="14325" max="14573" width="9" style="220"/>
    <col min="14574" max="14574" width="4.875" style="220" customWidth="1"/>
    <col min="14575" max="14575" width="30.625" style="220" customWidth="1"/>
    <col min="14576" max="14576" width="17" style="220" customWidth="1"/>
    <col min="14577" max="14577" width="13.5" style="220" customWidth="1"/>
    <col min="14578" max="14578" width="32.125" style="220" customWidth="1"/>
    <col min="14579" max="14579" width="15.5" style="220" customWidth="1"/>
    <col min="14580" max="14580" width="12.25" style="220" customWidth="1"/>
    <col min="14581" max="14829" width="9" style="220"/>
    <col min="14830" max="14830" width="4.875" style="220" customWidth="1"/>
    <col min="14831" max="14831" width="30.625" style="220" customWidth="1"/>
    <col min="14832" max="14832" width="17" style="220" customWidth="1"/>
    <col min="14833" max="14833" width="13.5" style="220" customWidth="1"/>
    <col min="14834" max="14834" width="32.125" style="220" customWidth="1"/>
    <col min="14835" max="14835" width="15.5" style="220" customWidth="1"/>
    <col min="14836" max="14836" width="12.25" style="220" customWidth="1"/>
    <col min="14837" max="15085" width="9" style="220"/>
    <col min="15086" max="15086" width="4.875" style="220" customWidth="1"/>
    <col min="15087" max="15087" width="30.625" style="220" customWidth="1"/>
    <col min="15088" max="15088" width="17" style="220" customWidth="1"/>
    <col min="15089" max="15089" width="13.5" style="220" customWidth="1"/>
    <col min="15090" max="15090" width="32.125" style="220" customWidth="1"/>
    <col min="15091" max="15091" width="15.5" style="220" customWidth="1"/>
    <col min="15092" max="15092" width="12.25" style="220" customWidth="1"/>
    <col min="15093" max="15341" width="9" style="220"/>
    <col min="15342" max="15342" width="4.875" style="220" customWidth="1"/>
    <col min="15343" max="15343" width="30.625" style="220" customWidth="1"/>
    <col min="15344" max="15344" width="17" style="220" customWidth="1"/>
    <col min="15345" max="15345" width="13.5" style="220" customWidth="1"/>
    <col min="15346" max="15346" width="32.125" style="220" customWidth="1"/>
    <col min="15347" max="15347" width="15.5" style="220" customWidth="1"/>
    <col min="15348" max="15348" width="12.25" style="220" customWidth="1"/>
    <col min="15349" max="15597" width="9" style="220"/>
    <col min="15598" max="15598" width="4.875" style="220" customWidth="1"/>
    <col min="15599" max="15599" width="30.625" style="220" customWidth="1"/>
    <col min="15600" max="15600" width="17" style="220" customWidth="1"/>
    <col min="15601" max="15601" width="13.5" style="220" customWidth="1"/>
    <col min="15602" max="15602" width="32.125" style="220" customWidth="1"/>
    <col min="15603" max="15603" width="15.5" style="220" customWidth="1"/>
    <col min="15604" max="15604" width="12.25" style="220" customWidth="1"/>
    <col min="15605" max="15853" width="9" style="220"/>
    <col min="15854" max="15854" width="4.875" style="220" customWidth="1"/>
    <col min="15855" max="15855" width="30.625" style="220" customWidth="1"/>
    <col min="15856" max="15856" width="17" style="220" customWidth="1"/>
    <col min="15857" max="15857" width="13.5" style="220" customWidth="1"/>
    <col min="15858" max="15858" width="32.125" style="220" customWidth="1"/>
    <col min="15859" max="15859" width="15.5" style="220" customWidth="1"/>
    <col min="15860" max="15860" width="12.25" style="220" customWidth="1"/>
    <col min="15861" max="16109" width="9" style="220"/>
    <col min="16110" max="16110" width="4.875" style="220" customWidth="1"/>
    <col min="16111" max="16111" width="30.625" style="220" customWidth="1"/>
    <col min="16112" max="16112" width="17" style="220" customWidth="1"/>
    <col min="16113" max="16113" width="13.5" style="220" customWidth="1"/>
    <col min="16114" max="16114" width="32.125" style="220" customWidth="1"/>
    <col min="16115" max="16115" width="15.5" style="220" customWidth="1"/>
    <col min="16116" max="16116" width="12.25" style="220" customWidth="1"/>
    <col min="16117" max="16365" width="9" style="220"/>
    <col min="16366" max="16366" width="9" style="220" customWidth="1"/>
    <col min="16367" max="16384" width="9" style="220"/>
  </cols>
  <sheetData>
    <row r="1" ht="21" customHeight="1" spans="1:6">
      <c r="A1" s="13" t="s">
        <v>99</v>
      </c>
      <c r="B1" s="13"/>
      <c r="C1" s="13"/>
      <c r="D1" s="13"/>
      <c r="E1" s="227"/>
      <c r="F1" s="227"/>
    </row>
    <row r="2" ht="32.25" customHeight="1" spans="1:6">
      <c r="A2" s="430" t="s">
        <v>100</v>
      </c>
      <c r="B2" s="430"/>
      <c r="C2" s="430"/>
      <c r="D2" s="430"/>
      <c r="E2" s="430"/>
      <c r="F2" s="430"/>
    </row>
    <row r="3" customHeight="1" spans="1:6">
      <c r="A3" s="431"/>
      <c r="B3" s="431"/>
      <c r="C3" s="431"/>
      <c r="D3" s="431"/>
      <c r="E3" s="422" t="s">
        <v>2</v>
      </c>
      <c r="F3" s="422"/>
    </row>
    <row r="4" ht="24" customHeight="1" spans="1:6">
      <c r="A4" s="315" t="s">
        <v>84</v>
      </c>
      <c r="B4" s="191" t="s">
        <v>6</v>
      </c>
      <c r="C4" s="193" t="s">
        <v>7</v>
      </c>
      <c r="D4" s="315" t="s">
        <v>101</v>
      </c>
      <c r="E4" s="191" t="s">
        <v>6</v>
      </c>
      <c r="F4" s="432" t="s">
        <v>7</v>
      </c>
    </row>
    <row r="5" ht="23.25" customHeight="1" spans="1:6">
      <c r="A5" s="315" t="s">
        <v>102</v>
      </c>
      <c r="B5" s="424">
        <f>SUM(B6,B30)</f>
        <v>6434</v>
      </c>
      <c r="C5" s="195">
        <v>0.7868</v>
      </c>
      <c r="D5" s="315" t="s">
        <v>102</v>
      </c>
      <c r="E5" s="424">
        <f>SUM(E6,E30)</f>
        <v>6434</v>
      </c>
      <c r="F5" s="195">
        <v>0.7868</v>
      </c>
    </row>
    <row r="6" ht="23.25" customHeight="1" spans="1:6">
      <c r="A6" s="196" t="s">
        <v>103</v>
      </c>
      <c r="B6" s="424">
        <f>SUM(B7,B21)</f>
        <v>2083</v>
      </c>
      <c r="C6" s="195">
        <v>0.2146</v>
      </c>
      <c r="D6" s="433" t="s">
        <v>104</v>
      </c>
      <c r="E6" s="424">
        <f>SUM(E7:E29)</f>
        <v>5858</v>
      </c>
      <c r="F6" s="195">
        <v>0.9599</v>
      </c>
    </row>
    <row r="7" ht="23.25" customHeight="1" spans="1:6">
      <c r="A7" s="388" t="s">
        <v>105</v>
      </c>
      <c r="B7" s="424">
        <f>SUM(B8:B20)</f>
        <v>1257</v>
      </c>
      <c r="C7" s="195">
        <v>-0.1155</v>
      </c>
      <c r="D7" s="25" t="s">
        <v>106</v>
      </c>
      <c r="E7" s="424">
        <v>880</v>
      </c>
      <c r="F7" s="434"/>
    </row>
    <row r="8" ht="23.25" customHeight="1" spans="1:6">
      <c r="A8" s="388" t="s">
        <v>107</v>
      </c>
      <c r="B8" s="424"/>
      <c r="C8" s="434"/>
      <c r="D8" s="25" t="s">
        <v>108</v>
      </c>
      <c r="E8" s="424"/>
      <c r="F8" s="434"/>
    </row>
    <row r="9" ht="23.25" customHeight="1" spans="1:6">
      <c r="A9" s="388" t="s">
        <v>109</v>
      </c>
      <c r="B9" s="424">
        <v>632</v>
      </c>
      <c r="C9" s="434"/>
      <c r="D9" s="25" t="s">
        <v>110</v>
      </c>
      <c r="E9" s="424"/>
      <c r="F9" s="434"/>
    </row>
    <row r="10" ht="23.25" customHeight="1" spans="1:6">
      <c r="A10" s="388" t="s">
        <v>111</v>
      </c>
      <c r="B10" s="424">
        <v>8</v>
      </c>
      <c r="C10" s="434"/>
      <c r="D10" s="25" t="s">
        <v>112</v>
      </c>
      <c r="E10" s="424">
        <v>107</v>
      </c>
      <c r="F10" s="434"/>
    </row>
    <row r="11" ht="23.25" customHeight="1" spans="1:6">
      <c r="A11" s="388" t="s">
        <v>113</v>
      </c>
      <c r="B11" s="424">
        <v>12</v>
      </c>
      <c r="C11" s="434"/>
      <c r="D11" s="25" t="s">
        <v>114</v>
      </c>
      <c r="E11" s="424">
        <v>31</v>
      </c>
      <c r="F11" s="434"/>
    </row>
    <row r="12" ht="23.25" customHeight="1" spans="1:6">
      <c r="A12" s="388" t="s">
        <v>115</v>
      </c>
      <c r="B12" s="424">
        <v>138</v>
      </c>
      <c r="C12" s="434"/>
      <c r="D12" s="25" t="s">
        <v>116</v>
      </c>
      <c r="E12" s="424">
        <v>26</v>
      </c>
      <c r="F12" s="434"/>
    </row>
    <row r="13" ht="23.25" customHeight="1" spans="1:6">
      <c r="A13" s="388" t="s">
        <v>117</v>
      </c>
      <c r="B13" s="424">
        <v>65</v>
      </c>
      <c r="C13" s="434"/>
      <c r="D13" s="25" t="s">
        <v>118</v>
      </c>
      <c r="E13" s="424">
        <v>195</v>
      </c>
      <c r="F13" s="434"/>
    </row>
    <row r="14" ht="23.25" customHeight="1" spans="1:6">
      <c r="A14" s="388" t="s">
        <v>119</v>
      </c>
      <c r="B14" s="424">
        <v>48</v>
      </c>
      <c r="C14" s="434"/>
      <c r="D14" s="25" t="s">
        <v>120</v>
      </c>
      <c r="E14" s="424">
        <v>803</v>
      </c>
      <c r="F14" s="434"/>
    </row>
    <row r="15" ht="23.25" customHeight="1" spans="1:6">
      <c r="A15" s="388" t="s">
        <v>121</v>
      </c>
      <c r="B15" s="424">
        <v>23</v>
      </c>
      <c r="C15" s="434"/>
      <c r="D15" s="25" t="s">
        <v>122</v>
      </c>
      <c r="E15" s="424">
        <v>106</v>
      </c>
      <c r="F15" s="434"/>
    </row>
    <row r="16" ht="23.25" customHeight="1" spans="1:6">
      <c r="A16" s="388" t="s">
        <v>123</v>
      </c>
      <c r="B16" s="424">
        <v>331</v>
      </c>
      <c r="C16" s="434"/>
      <c r="D16" s="25" t="s">
        <v>124</v>
      </c>
      <c r="E16" s="424">
        <v>230</v>
      </c>
      <c r="F16" s="434"/>
    </row>
    <row r="17" ht="23.25" customHeight="1" spans="1:6">
      <c r="A17" s="388" t="s">
        <v>125</v>
      </c>
      <c r="B17" s="424"/>
      <c r="C17" s="434"/>
      <c r="D17" s="25" t="s">
        <v>126</v>
      </c>
      <c r="E17" s="424">
        <v>487</v>
      </c>
      <c r="F17" s="434"/>
    </row>
    <row r="18" ht="23.25" customHeight="1" spans="1:6">
      <c r="A18" s="388" t="s">
        <v>127</v>
      </c>
      <c r="B18" s="424"/>
      <c r="C18" s="434"/>
      <c r="D18" s="25" t="s">
        <v>128</v>
      </c>
      <c r="E18" s="424">
        <v>1690</v>
      </c>
      <c r="F18" s="434"/>
    </row>
    <row r="19" ht="23.25" customHeight="1" spans="1:6">
      <c r="A19" s="388" t="s">
        <v>129</v>
      </c>
      <c r="B19" s="424"/>
      <c r="C19" s="434"/>
      <c r="D19" s="25" t="s">
        <v>130</v>
      </c>
      <c r="E19" s="424">
        <v>1217</v>
      </c>
      <c r="F19" s="434"/>
    </row>
    <row r="20" ht="23.25" customHeight="1" spans="1:6">
      <c r="A20" s="388" t="s">
        <v>131</v>
      </c>
      <c r="B20" s="424"/>
      <c r="C20" s="434"/>
      <c r="D20" s="435" t="s">
        <v>132</v>
      </c>
      <c r="E20" s="424">
        <v>29</v>
      </c>
      <c r="F20" s="434"/>
    </row>
    <row r="21" ht="23.25" customHeight="1" spans="1:6">
      <c r="A21" s="388" t="s">
        <v>133</v>
      </c>
      <c r="B21" s="424">
        <f>SUM(B22:B28)</f>
        <v>826</v>
      </c>
      <c r="C21" s="195">
        <v>1.8096</v>
      </c>
      <c r="D21" s="25" t="s">
        <v>134</v>
      </c>
      <c r="E21" s="424">
        <v>5</v>
      </c>
      <c r="F21" s="434"/>
    </row>
    <row r="22" ht="23.25" customHeight="1" spans="1:6">
      <c r="A22" s="388" t="s">
        <v>42</v>
      </c>
      <c r="B22" s="424"/>
      <c r="C22" s="434"/>
      <c r="D22" s="25" t="s">
        <v>135</v>
      </c>
      <c r="E22" s="424"/>
      <c r="F22" s="434"/>
    </row>
    <row r="23" ht="23.25" customHeight="1" spans="1:6">
      <c r="A23" s="388" t="s">
        <v>44</v>
      </c>
      <c r="B23" s="424"/>
      <c r="C23" s="434"/>
      <c r="D23" s="25" t="s">
        <v>136</v>
      </c>
      <c r="E23" s="424"/>
      <c r="F23" s="434"/>
    </row>
    <row r="24" ht="23.25" customHeight="1" spans="1:6">
      <c r="A24" s="388" t="s">
        <v>46</v>
      </c>
      <c r="B24" s="424"/>
      <c r="C24" s="434"/>
      <c r="D24" s="25" t="s">
        <v>137</v>
      </c>
      <c r="E24" s="424"/>
      <c r="F24" s="434"/>
    </row>
    <row r="25" ht="23.25" customHeight="1" spans="1:6">
      <c r="A25" s="25" t="s">
        <v>48</v>
      </c>
      <c r="B25" s="424">
        <v>816</v>
      </c>
      <c r="C25" s="434"/>
      <c r="D25" s="25" t="s">
        <v>138</v>
      </c>
      <c r="E25" s="424">
        <v>52</v>
      </c>
      <c r="F25" s="434"/>
    </row>
    <row r="26" ht="23.25" customHeight="1" spans="1:6">
      <c r="A26" s="25" t="s">
        <v>50</v>
      </c>
      <c r="B26" s="424"/>
      <c r="C26" s="434"/>
      <c r="D26" s="25" t="s">
        <v>139</v>
      </c>
      <c r="E26" s="424"/>
      <c r="F26" s="434"/>
    </row>
    <row r="27" ht="23.25" customHeight="1" spans="1:6">
      <c r="A27" s="25" t="s">
        <v>52</v>
      </c>
      <c r="B27" s="424"/>
      <c r="C27" s="434"/>
      <c r="D27" s="25" t="s">
        <v>140</v>
      </c>
      <c r="E27" s="424"/>
      <c r="F27" s="434"/>
    </row>
    <row r="28" ht="23.25" customHeight="1" spans="1:6">
      <c r="A28" s="25" t="s">
        <v>53</v>
      </c>
      <c r="B28" s="424">
        <v>10</v>
      </c>
      <c r="C28" s="434"/>
      <c r="D28" s="25" t="s">
        <v>141</v>
      </c>
      <c r="E28" s="424"/>
      <c r="F28" s="434"/>
    </row>
    <row r="29" ht="23.25" customHeight="1" spans="1:6">
      <c r="A29" s="436"/>
      <c r="B29" s="424"/>
      <c r="C29" s="434"/>
      <c r="D29" s="25" t="s">
        <v>142</v>
      </c>
      <c r="E29" s="424"/>
      <c r="F29" s="434"/>
    </row>
    <row r="30" ht="23.25" customHeight="1" spans="1:6">
      <c r="A30" s="196" t="s">
        <v>54</v>
      </c>
      <c r="B30" s="424">
        <f>SUM(B31:B35,B38)</f>
        <v>4351</v>
      </c>
      <c r="C30" s="195">
        <v>1.3009</v>
      </c>
      <c r="D30" s="196" t="s">
        <v>55</v>
      </c>
      <c r="E30" s="424">
        <f>SUM(E31:E33,E36,E37,E40)</f>
        <v>576</v>
      </c>
      <c r="F30" s="195">
        <v>-0.0604</v>
      </c>
    </row>
    <row r="31" ht="23.25" customHeight="1" spans="1:6">
      <c r="A31" s="197" t="s">
        <v>143</v>
      </c>
      <c r="B31" s="424">
        <v>4351</v>
      </c>
      <c r="C31" s="434"/>
      <c r="D31" s="197" t="s">
        <v>144</v>
      </c>
      <c r="E31" s="424">
        <v>575</v>
      </c>
      <c r="F31" s="434"/>
    </row>
    <row r="32" ht="23.25" customHeight="1" spans="1:6">
      <c r="A32" s="197" t="s">
        <v>145</v>
      </c>
      <c r="B32" s="424"/>
      <c r="C32" s="434"/>
      <c r="D32" s="197" t="s">
        <v>146</v>
      </c>
      <c r="E32" s="424"/>
      <c r="F32" s="434"/>
    </row>
    <row r="33" ht="23.25" customHeight="1" spans="1:6">
      <c r="A33" s="197" t="s">
        <v>147</v>
      </c>
      <c r="B33" s="424"/>
      <c r="C33" s="434"/>
      <c r="D33" s="197" t="s">
        <v>148</v>
      </c>
      <c r="E33" s="424"/>
      <c r="F33" s="434"/>
    </row>
    <row r="34" ht="23.25" customHeight="1" spans="1:6">
      <c r="A34" s="197" t="s">
        <v>149</v>
      </c>
      <c r="B34" s="424"/>
      <c r="C34" s="434"/>
      <c r="D34" s="197" t="s">
        <v>150</v>
      </c>
      <c r="E34" s="424"/>
      <c r="F34" s="434"/>
    </row>
    <row r="35" ht="23.25" customHeight="1" spans="1:6">
      <c r="A35" s="197" t="s">
        <v>151</v>
      </c>
      <c r="B35" s="424"/>
      <c r="C35" s="434"/>
      <c r="D35" s="197" t="s">
        <v>152</v>
      </c>
      <c r="E35" s="424"/>
      <c r="F35" s="434"/>
    </row>
    <row r="36" ht="23.25" customHeight="1" spans="1:6">
      <c r="A36" s="437" t="s">
        <v>153</v>
      </c>
      <c r="B36" s="424"/>
      <c r="C36" s="434"/>
      <c r="D36" s="438" t="s">
        <v>154</v>
      </c>
      <c r="E36" s="424"/>
      <c r="F36" s="434"/>
    </row>
    <row r="37" ht="23.25" customHeight="1" spans="1:6">
      <c r="A37" s="197" t="s">
        <v>155</v>
      </c>
      <c r="B37" s="424"/>
      <c r="C37" s="434"/>
      <c r="D37" s="197" t="s">
        <v>156</v>
      </c>
      <c r="E37" s="424"/>
      <c r="F37" s="434"/>
    </row>
    <row r="38" ht="23.25" customHeight="1" spans="1:6">
      <c r="A38" s="197" t="s">
        <v>157</v>
      </c>
      <c r="B38" s="424"/>
      <c r="C38" s="434"/>
      <c r="D38" s="197" t="s">
        <v>158</v>
      </c>
      <c r="E38" s="424"/>
      <c r="F38" s="434"/>
    </row>
    <row r="39" ht="23.25" customHeight="1" spans="1:6">
      <c r="A39" s="436"/>
      <c r="B39" s="424"/>
      <c r="C39" s="28"/>
      <c r="D39" s="197" t="s">
        <v>159</v>
      </c>
      <c r="E39" s="424"/>
      <c r="F39" s="434"/>
    </row>
    <row r="40" ht="23.25" customHeight="1" spans="1:6">
      <c r="A40" s="436"/>
      <c r="B40" s="424"/>
      <c r="C40" s="28"/>
      <c r="D40" s="197" t="s">
        <v>160</v>
      </c>
      <c r="E40" s="424">
        <v>1</v>
      </c>
      <c r="F40" s="434"/>
    </row>
  </sheetData>
  <mergeCells count="3">
    <mergeCell ref="A1:D1"/>
    <mergeCell ref="A2:F2"/>
    <mergeCell ref="E3:F3"/>
  </mergeCells>
  <printOptions horizontalCentered="1"/>
  <pageMargins left="0.15748031496063" right="0.15748031496063" top="0.31496062992126" bottom="0.31496062992126" header="0.31496062992126" footer="0.31496062992126"/>
  <pageSetup paperSize="9" scale="84" orientation="portrait" errors="blank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4">
    <tabColor rgb="FF00FF00"/>
  </sheetPr>
  <dimension ref="A1:AA1392"/>
  <sheetViews>
    <sheetView showZeros="0" workbookViewId="0">
      <pane xSplit="1" ySplit="6" topLeftCell="B1137" activePane="bottomRight" state="frozen"/>
      <selection/>
      <selection pane="topRight"/>
      <selection pane="bottomLeft"/>
      <selection pane="bottomRight" activeCell="B1305" sqref="B1305"/>
    </sheetView>
  </sheetViews>
  <sheetFormatPr defaultColWidth="21.5" defaultRowHeight="21.95" customHeight="1"/>
  <cols>
    <col min="1" max="1" width="56.625" style="152" customWidth="1"/>
    <col min="2" max="2" width="26.25" style="415" customWidth="1"/>
    <col min="3" max="16" width="21.5" style="416"/>
    <col min="17" max="16384" width="21.5" style="417"/>
  </cols>
  <sheetData>
    <row r="1" customHeight="1" spans="1:2">
      <c r="A1" s="418" t="s">
        <v>161</v>
      </c>
      <c r="B1" s="13"/>
    </row>
    <row r="2" s="414" customFormat="1" customHeight="1" spans="1:16">
      <c r="A2" s="312" t="s">
        <v>162</v>
      </c>
      <c r="B2" s="15"/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</row>
    <row r="3" s="414" customFormat="1" ht="9.75" customHeight="1" spans="1:16">
      <c r="A3" s="72"/>
      <c r="B3" s="420"/>
      <c r="C3" s="419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</row>
    <row r="4" ht="18.75" customHeight="1" spans="1:2">
      <c r="A4" s="421" t="s">
        <v>2</v>
      </c>
      <c r="B4" s="422"/>
    </row>
    <row r="5" ht="24" customHeight="1" spans="1:2">
      <c r="A5" s="137" t="s">
        <v>163</v>
      </c>
      <c r="B5" s="137" t="s">
        <v>6</v>
      </c>
    </row>
    <row r="6" customHeight="1" spans="1:2">
      <c r="A6" s="423" t="s">
        <v>104</v>
      </c>
      <c r="B6" s="424">
        <f>SUM(B7,B260,B297,B315,B436,B491,B547,B596,B713,B785,B863,B887,B1019,B1083,B1159,B1186,B1215,B1225,B1305,B1323,B1377,B1380,B1388)</f>
        <v>2747</v>
      </c>
    </row>
    <row r="7" customHeight="1" spans="1:2">
      <c r="A7" s="425" t="s">
        <v>106</v>
      </c>
      <c r="B7" s="424">
        <f>SUM(B8,B18,B27,B39,B51,B62,B73,B85,B94,B104,B119,B128,B139,B151,B161,B174,B181,B188,B197,B203,B210,B218,B225,B231,B237,B243,B249,B255,B257)</f>
        <v>769</v>
      </c>
    </row>
    <row r="8" customHeight="1" spans="1:2">
      <c r="A8" s="425" t="s">
        <v>164</v>
      </c>
      <c r="B8" s="424">
        <f>SUM(B9:B17)</f>
        <v>8</v>
      </c>
    </row>
    <row r="9" hidden="1" customHeight="1" spans="1:2">
      <c r="A9" s="426" t="s">
        <v>165</v>
      </c>
      <c r="B9" s="424"/>
    </row>
    <row r="10" customHeight="1" spans="1:2">
      <c r="A10" s="426" t="s">
        <v>166</v>
      </c>
      <c r="B10" s="424">
        <v>4</v>
      </c>
    </row>
    <row r="11" hidden="1" customHeight="1" spans="1:2">
      <c r="A11" s="426" t="s">
        <v>167</v>
      </c>
      <c r="B11" s="424"/>
    </row>
    <row r="12" customHeight="1" spans="1:2">
      <c r="A12" s="426" t="s">
        <v>168</v>
      </c>
      <c r="B12" s="424">
        <v>4</v>
      </c>
    </row>
    <row r="13" hidden="1" customHeight="1" spans="1:2">
      <c r="A13" s="426" t="s">
        <v>169</v>
      </c>
      <c r="B13" s="424"/>
    </row>
    <row r="14" hidden="1" customHeight="1" spans="1:2">
      <c r="A14" s="426" t="s">
        <v>170</v>
      </c>
      <c r="B14" s="424"/>
    </row>
    <row r="15" hidden="1" customHeight="1" spans="1:2">
      <c r="A15" s="426" t="s">
        <v>171</v>
      </c>
      <c r="B15" s="424"/>
    </row>
    <row r="16" hidden="1" customHeight="1" spans="1:2">
      <c r="A16" s="426" t="s">
        <v>172</v>
      </c>
      <c r="B16" s="424"/>
    </row>
    <row r="17" hidden="1" customHeight="1" spans="1:2">
      <c r="A17" s="426" t="s">
        <v>173</v>
      </c>
      <c r="B17" s="424"/>
    </row>
    <row r="18" customHeight="1" spans="1:2">
      <c r="A18" s="425" t="s">
        <v>174</v>
      </c>
      <c r="B18" s="424">
        <f>SUM(B19:B26)</f>
        <v>1</v>
      </c>
    </row>
    <row r="19" hidden="1" customHeight="1" spans="1:2">
      <c r="A19" s="426" t="s">
        <v>165</v>
      </c>
      <c r="B19" s="424"/>
    </row>
    <row r="20" customHeight="1" spans="1:2">
      <c r="A20" s="426" t="s">
        <v>166</v>
      </c>
      <c r="B20" s="424">
        <v>1</v>
      </c>
    </row>
    <row r="21" hidden="1" customHeight="1" spans="1:2">
      <c r="A21" s="426" t="s">
        <v>167</v>
      </c>
      <c r="B21" s="424"/>
    </row>
    <row r="22" hidden="1" customHeight="1" spans="1:2">
      <c r="A22" s="426" t="s">
        <v>175</v>
      </c>
      <c r="B22" s="424"/>
    </row>
    <row r="23" hidden="1" customHeight="1" spans="1:2">
      <c r="A23" s="426" t="s">
        <v>176</v>
      </c>
      <c r="B23" s="424"/>
    </row>
    <row r="24" hidden="1" customHeight="1" spans="1:2">
      <c r="A24" s="426" t="s">
        <v>177</v>
      </c>
      <c r="B24" s="424"/>
    </row>
    <row r="25" hidden="1" customHeight="1" spans="1:2">
      <c r="A25" s="426" t="s">
        <v>173</v>
      </c>
      <c r="B25" s="424"/>
    </row>
    <row r="26" hidden="1" customHeight="1" spans="1:2">
      <c r="A26" s="426" t="s">
        <v>178</v>
      </c>
      <c r="B26" s="424"/>
    </row>
    <row r="27" customHeight="1" spans="1:2">
      <c r="A27" s="425" t="s">
        <v>179</v>
      </c>
      <c r="B27" s="424">
        <f>SUM(B28:B38)</f>
        <v>691</v>
      </c>
    </row>
    <row r="28" customHeight="1" spans="1:2">
      <c r="A28" s="372" t="s">
        <v>165</v>
      </c>
      <c r="B28" s="424">
        <v>568</v>
      </c>
    </row>
    <row r="29" customHeight="1" spans="1:2">
      <c r="A29" s="372" t="s">
        <v>166</v>
      </c>
      <c r="B29" s="424">
        <v>123</v>
      </c>
    </row>
    <row r="30" hidden="1" customHeight="1" spans="1:2">
      <c r="A30" s="372" t="s">
        <v>167</v>
      </c>
      <c r="B30" s="424"/>
    </row>
    <row r="31" hidden="1" customHeight="1" spans="1:2">
      <c r="A31" s="372" t="s">
        <v>180</v>
      </c>
      <c r="B31" s="424"/>
    </row>
    <row r="32" hidden="1" customHeight="1" spans="1:2">
      <c r="A32" s="372" t="s">
        <v>181</v>
      </c>
      <c r="B32" s="424"/>
    </row>
    <row r="33" hidden="1" customHeight="1" spans="1:2">
      <c r="A33" s="372" t="s">
        <v>182</v>
      </c>
      <c r="B33" s="424"/>
    </row>
    <row r="34" hidden="1" customHeight="1" spans="1:2">
      <c r="A34" s="372" t="s">
        <v>183</v>
      </c>
      <c r="B34" s="424"/>
    </row>
    <row r="35" hidden="1" customHeight="1" spans="1:2">
      <c r="A35" s="372" t="s">
        <v>184</v>
      </c>
      <c r="B35" s="424"/>
    </row>
    <row r="36" hidden="1" customHeight="1" spans="1:2">
      <c r="A36" s="372" t="s">
        <v>185</v>
      </c>
      <c r="B36" s="424"/>
    </row>
    <row r="37" hidden="1" customHeight="1" spans="1:2">
      <c r="A37" s="372" t="s">
        <v>173</v>
      </c>
      <c r="B37" s="424"/>
    </row>
    <row r="38" hidden="1" customHeight="1" spans="1:2">
      <c r="A38" s="372" t="s">
        <v>186</v>
      </c>
      <c r="B38" s="424"/>
    </row>
    <row r="39" hidden="1" customHeight="1" spans="1:2">
      <c r="A39" s="427" t="s">
        <v>187</v>
      </c>
      <c r="B39" s="424">
        <f>SUM(B40:B50)</f>
        <v>0</v>
      </c>
    </row>
    <row r="40" hidden="1" customHeight="1" spans="1:2">
      <c r="A40" s="372" t="s">
        <v>165</v>
      </c>
      <c r="B40" s="424"/>
    </row>
    <row r="41" hidden="1" customHeight="1" spans="1:2">
      <c r="A41" s="372" t="s">
        <v>166</v>
      </c>
      <c r="B41" s="424"/>
    </row>
    <row r="42" hidden="1" customHeight="1" spans="1:2">
      <c r="A42" s="372" t="s">
        <v>167</v>
      </c>
      <c r="B42" s="424"/>
    </row>
    <row r="43" hidden="1" customHeight="1" spans="1:2">
      <c r="A43" s="372" t="s">
        <v>188</v>
      </c>
      <c r="B43" s="424"/>
    </row>
    <row r="44" hidden="1" customHeight="1" spans="1:2">
      <c r="A44" s="372" t="s">
        <v>189</v>
      </c>
      <c r="B44" s="424"/>
    </row>
    <row r="45" hidden="1" customHeight="1" spans="1:2">
      <c r="A45" s="372" t="s">
        <v>190</v>
      </c>
      <c r="B45" s="424"/>
    </row>
    <row r="46" hidden="1" customHeight="1" spans="1:2">
      <c r="A46" s="372" t="s">
        <v>191</v>
      </c>
      <c r="B46" s="424"/>
    </row>
    <row r="47" hidden="1" customHeight="1" spans="1:2">
      <c r="A47" s="372" t="s">
        <v>192</v>
      </c>
      <c r="B47" s="424"/>
    </row>
    <row r="48" hidden="1" customHeight="1" spans="1:2">
      <c r="A48" s="372" t="s">
        <v>193</v>
      </c>
      <c r="B48" s="424"/>
    </row>
    <row r="49" hidden="1" customHeight="1" spans="1:2">
      <c r="A49" s="372" t="s">
        <v>173</v>
      </c>
      <c r="B49" s="424"/>
    </row>
    <row r="50" hidden="1" customHeight="1" spans="1:2">
      <c r="A50" s="372" t="s">
        <v>194</v>
      </c>
      <c r="B50" s="424"/>
    </row>
    <row r="51" hidden="1" customHeight="1" spans="1:2">
      <c r="A51" s="427" t="s">
        <v>195</v>
      </c>
      <c r="B51" s="424">
        <f>SUM(B52:B61)</f>
        <v>0</v>
      </c>
    </row>
    <row r="52" hidden="1" customHeight="1" spans="1:2">
      <c r="A52" s="372" t="s">
        <v>165</v>
      </c>
      <c r="B52" s="424"/>
    </row>
    <row r="53" hidden="1" customHeight="1" spans="1:2">
      <c r="A53" s="372" t="s">
        <v>166</v>
      </c>
      <c r="B53" s="424"/>
    </row>
    <row r="54" hidden="1" customHeight="1" spans="1:2">
      <c r="A54" s="372" t="s">
        <v>167</v>
      </c>
      <c r="B54" s="424"/>
    </row>
    <row r="55" ht="37.15" hidden="1" customHeight="1" spans="1:27">
      <c r="A55" s="372" t="s">
        <v>196</v>
      </c>
      <c r="B55" s="424"/>
      <c r="Q55" s="416"/>
      <c r="R55" s="416"/>
      <c r="S55" s="416"/>
      <c r="T55" s="416"/>
      <c r="U55" s="416"/>
      <c r="V55" s="416"/>
      <c r="W55" s="416"/>
      <c r="X55" s="416"/>
      <c r="Y55" s="416"/>
      <c r="Z55" s="416"/>
      <c r="AA55" s="416"/>
    </row>
    <row r="56" hidden="1" customHeight="1" spans="1:2">
      <c r="A56" s="372" t="s">
        <v>197</v>
      </c>
      <c r="B56" s="424"/>
    </row>
    <row r="57" hidden="1" customHeight="1" spans="1:2">
      <c r="A57" s="372" t="s">
        <v>198</v>
      </c>
      <c r="B57" s="424"/>
    </row>
    <row r="58" hidden="1" customHeight="1" spans="1:2">
      <c r="A58" s="372" t="s">
        <v>199</v>
      </c>
      <c r="B58" s="424"/>
    </row>
    <row r="59" hidden="1" customHeight="1" spans="1:2">
      <c r="A59" s="372" t="s">
        <v>200</v>
      </c>
      <c r="B59" s="424"/>
    </row>
    <row r="60" hidden="1" customHeight="1" spans="1:2">
      <c r="A60" s="372" t="s">
        <v>173</v>
      </c>
      <c r="B60" s="424"/>
    </row>
    <row r="61" hidden="1" customHeight="1" spans="1:2">
      <c r="A61" s="372" t="s">
        <v>201</v>
      </c>
      <c r="B61" s="424"/>
    </row>
    <row r="62" customHeight="1" spans="1:2">
      <c r="A62" s="427" t="s">
        <v>202</v>
      </c>
      <c r="B62" s="424">
        <f>SUM(B63:B72)</f>
        <v>16</v>
      </c>
    </row>
    <row r="63" hidden="1" customHeight="1" spans="1:2">
      <c r="A63" s="372" t="s">
        <v>165</v>
      </c>
      <c r="B63" s="424"/>
    </row>
    <row r="64" customHeight="1" spans="1:2">
      <c r="A64" s="372" t="s">
        <v>166</v>
      </c>
      <c r="B64" s="424">
        <v>16</v>
      </c>
    </row>
    <row r="65" hidden="1" customHeight="1" spans="1:2">
      <c r="A65" s="372" t="s">
        <v>167</v>
      </c>
      <c r="B65" s="424"/>
    </row>
    <row r="66" hidden="1" customHeight="1" spans="1:2">
      <c r="A66" s="372" t="s">
        <v>203</v>
      </c>
      <c r="B66" s="424"/>
    </row>
    <row r="67" hidden="1" customHeight="1" spans="1:2">
      <c r="A67" s="372" t="s">
        <v>204</v>
      </c>
      <c r="B67" s="424"/>
    </row>
    <row r="68" hidden="1" customHeight="1" spans="1:2">
      <c r="A68" s="372" t="s">
        <v>205</v>
      </c>
      <c r="B68" s="424"/>
    </row>
    <row r="69" hidden="1" customHeight="1" spans="1:2">
      <c r="A69" s="372" t="s">
        <v>206</v>
      </c>
      <c r="B69" s="424"/>
    </row>
    <row r="70" hidden="1" customHeight="1" spans="1:2">
      <c r="A70" s="372" t="s">
        <v>207</v>
      </c>
      <c r="B70" s="424"/>
    </row>
    <row r="71" hidden="1" customHeight="1" spans="1:2">
      <c r="A71" s="372" t="s">
        <v>173</v>
      </c>
      <c r="B71" s="424"/>
    </row>
    <row r="72" hidden="1" customHeight="1" spans="1:2">
      <c r="A72" s="372" t="s">
        <v>208</v>
      </c>
      <c r="B72" s="424"/>
    </row>
    <row r="73" hidden="1" customHeight="1" spans="1:2">
      <c r="A73" s="427" t="s">
        <v>209</v>
      </c>
      <c r="B73" s="424">
        <f>SUM(B74:B84)</f>
        <v>0</v>
      </c>
    </row>
    <row r="74" hidden="1" customHeight="1" spans="1:2">
      <c r="A74" s="372" t="s">
        <v>165</v>
      </c>
      <c r="B74" s="424"/>
    </row>
    <row r="75" hidden="1" customHeight="1" spans="1:2">
      <c r="A75" s="372" t="s">
        <v>166</v>
      </c>
      <c r="B75" s="424"/>
    </row>
    <row r="76" hidden="1" customHeight="1" spans="1:2">
      <c r="A76" s="372" t="s">
        <v>167</v>
      </c>
      <c r="B76" s="424"/>
    </row>
    <row r="77" hidden="1" customHeight="1" spans="1:2">
      <c r="A77" s="372" t="s">
        <v>210</v>
      </c>
      <c r="B77" s="424"/>
    </row>
    <row r="78" hidden="1" customHeight="1" spans="1:2">
      <c r="A78" s="372" t="s">
        <v>211</v>
      </c>
      <c r="B78" s="424"/>
    </row>
    <row r="79" hidden="1" customHeight="1" spans="1:2">
      <c r="A79" s="372" t="s">
        <v>212</v>
      </c>
      <c r="B79" s="424"/>
    </row>
    <row r="80" hidden="1" customHeight="1" spans="1:2">
      <c r="A80" s="372" t="s">
        <v>213</v>
      </c>
      <c r="B80" s="424"/>
    </row>
    <row r="81" hidden="1" customHeight="1" spans="1:2">
      <c r="A81" s="372" t="s">
        <v>214</v>
      </c>
      <c r="B81" s="424"/>
    </row>
    <row r="82" hidden="1" customHeight="1" spans="1:2">
      <c r="A82" s="372" t="s">
        <v>206</v>
      </c>
      <c r="B82" s="424"/>
    </row>
    <row r="83" hidden="1" customHeight="1" spans="1:2">
      <c r="A83" s="372" t="s">
        <v>173</v>
      </c>
      <c r="B83" s="424"/>
    </row>
    <row r="84" hidden="1" customHeight="1" spans="1:2">
      <c r="A84" s="372" t="s">
        <v>215</v>
      </c>
      <c r="B84" s="424"/>
    </row>
    <row r="85" hidden="1" customHeight="1" spans="1:2">
      <c r="A85" s="427" t="s">
        <v>216</v>
      </c>
      <c r="B85" s="424">
        <f>SUM(B86:B93)</f>
        <v>0</v>
      </c>
    </row>
    <row r="86" hidden="1" customHeight="1" spans="1:2">
      <c r="A86" s="372" t="s">
        <v>165</v>
      </c>
      <c r="B86" s="424"/>
    </row>
    <row r="87" hidden="1" customHeight="1" spans="1:2">
      <c r="A87" s="372" t="s">
        <v>166</v>
      </c>
      <c r="B87" s="424"/>
    </row>
    <row r="88" hidden="1" customHeight="1" spans="1:2">
      <c r="A88" s="372" t="s">
        <v>167</v>
      </c>
      <c r="B88" s="424"/>
    </row>
    <row r="89" hidden="1" customHeight="1" spans="1:2">
      <c r="A89" s="372" t="s">
        <v>217</v>
      </c>
      <c r="B89" s="424"/>
    </row>
    <row r="90" hidden="1" customHeight="1" spans="1:2">
      <c r="A90" s="372" t="s">
        <v>218</v>
      </c>
      <c r="B90" s="424"/>
    </row>
    <row r="91" hidden="1" customHeight="1" spans="1:2">
      <c r="A91" s="372" t="s">
        <v>206</v>
      </c>
      <c r="B91" s="424"/>
    </row>
    <row r="92" hidden="1" customHeight="1" spans="1:2">
      <c r="A92" s="372" t="s">
        <v>173</v>
      </c>
      <c r="B92" s="424"/>
    </row>
    <row r="93" hidden="1" customHeight="1" spans="1:2">
      <c r="A93" s="372" t="s">
        <v>219</v>
      </c>
      <c r="B93" s="424"/>
    </row>
    <row r="94" hidden="1" customHeight="1" spans="1:2">
      <c r="A94" s="427" t="s">
        <v>220</v>
      </c>
      <c r="B94" s="424">
        <f>SUM(B95:B103)</f>
        <v>0</v>
      </c>
    </row>
    <row r="95" hidden="1" customHeight="1" spans="1:2">
      <c r="A95" s="372" t="s">
        <v>165</v>
      </c>
      <c r="B95" s="424"/>
    </row>
    <row r="96" hidden="1" customHeight="1" spans="1:2">
      <c r="A96" s="372" t="s">
        <v>166</v>
      </c>
      <c r="B96" s="424"/>
    </row>
    <row r="97" hidden="1" customHeight="1" spans="1:2">
      <c r="A97" s="372" t="s">
        <v>167</v>
      </c>
      <c r="B97" s="424"/>
    </row>
    <row r="98" hidden="1" customHeight="1" spans="1:2">
      <c r="A98" s="372" t="s">
        <v>221</v>
      </c>
      <c r="B98" s="424"/>
    </row>
    <row r="99" hidden="1" customHeight="1" spans="1:2">
      <c r="A99" s="372" t="s">
        <v>222</v>
      </c>
      <c r="B99" s="424"/>
    </row>
    <row r="100" hidden="1" customHeight="1" spans="1:2">
      <c r="A100" s="372" t="s">
        <v>223</v>
      </c>
      <c r="B100" s="424"/>
    </row>
    <row r="101" hidden="1" customHeight="1" spans="1:2">
      <c r="A101" s="372" t="s">
        <v>206</v>
      </c>
      <c r="B101" s="424"/>
    </row>
    <row r="102" hidden="1" customHeight="1" spans="1:2">
      <c r="A102" s="372" t="s">
        <v>173</v>
      </c>
      <c r="B102" s="424"/>
    </row>
    <row r="103" hidden="1" customHeight="1" spans="1:2">
      <c r="A103" s="372" t="s">
        <v>224</v>
      </c>
      <c r="B103" s="424"/>
    </row>
    <row r="104" hidden="1" customHeight="1" spans="1:2">
      <c r="A104" s="427" t="s">
        <v>225</v>
      </c>
      <c r="B104" s="424">
        <f>SUM(B105:B118)</f>
        <v>0</v>
      </c>
    </row>
    <row r="105" hidden="1" customHeight="1" spans="1:2">
      <c r="A105" s="372" t="s">
        <v>165</v>
      </c>
      <c r="B105" s="424"/>
    </row>
    <row r="106" hidden="1" customHeight="1" spans="1:2">
      <c r="A106" s="372" t="s">
        <v>166</v>
      </c>
      <c r="B106" s="424"/>
    </row>
    <row r="107" hidden="1" customHeight="1" spans="1:2">
      <c r="A107" s="372" t="s">
        <v>167</v>
      </c>
      <c r="B107" s="424"/>
    </row>
    <row r="108" hidden="1" customHeight="1" spans="1:2">
      <c r="A108" s="372" t="s">
        <v>226</v>
      </c>
      <c r="B108" s="424"/>
    </row>
    <row r="109" hidden="1" customHeight="1" spans="1:2">
      <c r="A109" s="372" t="s">
        <v>227</v>
      </c>
      <c r="B109" s="424"/>
    </row>
    <row r="110" hidden="1" customHeight="1" spans="1:2">
      <c r="A110" s="372" t="s">
        <v>228</v>
      </c>
      <c r="B110" s="424"/>
    </row>
    <row r="111" hidden="1" customHeight="1" spans="1:2">
      <c r="A111" s="372" t="s">
        <v>229</v>
      </c>
      <c r="B111" s="424"/>
    </row>
    <row r="112" hidden="1" customHeight="1" spans="1:2">
      <c r="A112" s="372" t="s">
        <v>230</v>
      </c>
      <c r="B112" s="424"/>
    </row>
    <row r="113" hidden="1" customHeight="1" spans="1:2">
      <c r="A113" s="372" t="s">
        <v>231</v>
      </c>
      <c r="B113" s="424"/>
    </row>
    <row r="114" hidden="1" customHeight="1" spans="1:2">
      <c r="A114" s="372" t="s">
        <v>232</v>
      </c>
      <c r="B114" s="424"/>
    </row>
    <row r="115" hidden="1" customHeight="1" spans="1:2">
      <c r="A115" s="372" t="s">
        <v>233</v>
      </c>
      <c r="B115" s="424"/>
    </row>
    <row r="116" hidden="1" customHeight="1" spans="1:2">
      <c r="A116" s="372" t="s">
        <v>234</v>
      </c>
      <c r="B116" s="424"/>
    </row>
    <row r="117" hidden="1" customHeight="1" spans="1:2">
      <c r="A117" s="372" t="s">
        <v>173</v>
      </c>
      <c r="B117" s="424"/>
    </row>
    <row r="118" hidden="1" customHeight="1" spans="1:2">
      <c r="A118" s="372" t="s">
        <v>235</v>
      </c>
      <c r="B118" s="424"/>
    </row>
    <row r="119" customHeight="1" spans="1:2">
      <c r="A119" s="427" t="s">
        <v>236</v>
      </c>
      <c r="B119" s="424">
        <f>SUM(B120:B127)</f>
        <v>16</v>
      </c>
    </row>
    <row r="120" hidden="1" customHeight="1" spans="1:2">
      <c r="A120" s="372" t="s">
        <v>165</v>
      </c>
      <c r="B120" s="424"/>
    </row>
    <row r="121" customHeight="1" spans="1:2">
      <c r="A121" s="372" t="s">
        <v>166</v>
      </c>
      <c r="B121" s="424">
        <v>16</v>
      </c>
    </row>
    <row r="122" hidden="1" customHeight="1" spans="1:2">
      <c r="A122" s="372" t="s">
        <v>167</v>
      </c>
      <c r="B122" s="424"/>
    </row>
    <row r="123" hidden="1" customHeight="1" spans="1:2">
      <c r="A123" s="372" t="s">
        <v>237</v>
      </c>
      <c r="B123" s="424"/>
    </row>
    <row r="124" hidden="1" customHeight="1" spans="1:2">
      <c r="A124" s="372" t="s">
        <v>238</v>
      </c>
      <c r="B124" s="424"/>
    </row>
    <row r="125" hidden="1" customHeight="1" spans="1:2">
      <c r="A125" s="372" t="s">
        <v>239</v>
      </c>
      <c r="B125" s="424"/>
    </row>
    <row r="126" hidden="1" customHeight="1" spans="1:2">
      <c r="A126" s="372" t="s">
        <v>173</v>
      </c>
      <c r="B126" s="424"/>
    </row>
    <row r="127" hidden="1" customHeight="1" spans="1:2">
      <c r="A127" s="372" t="s">
        <v>240</v>
      </c>
      <c r="B127" s="424"/>
    </row>
    <row r="128" hidden="1" customHeight="1" spans="1:2">
      <c r="A128" s="427" t="s">
        <v>241</v>
      </c>
      <c r="B128" s="424">
        <f>SUM(B129:B138)</f>
        <v>0</v>
      </c>
    </row>
    <row r="129" hidden="1" customHeight="1" spans="1:2">
      <c r="A129" s="372" t="s">
        <v>165</v>
      </c>
      <c r="B129" s="424"/>
    </row>
    <row r="130" hidden="1" customHeight="1" spans="1:2">
      <c r="A130" s="372" t="s">
        <v>166</v>
      </c>
      <c r="B130" s="424"/>
    </row>
    <row r="131" hidden="1" customHeight="1" spans="1:2">
      <c r="A131" s="372" t="s">
        <v>167</v>
      </c>
      <c r="B131" s="424"/>
    </row>
    <row r="132" hidden="1" customHeight="1" spans="1:2">
      <c r="A132" s="372" t="s">
        <v>242</v>
      </c>
      <c r="B132" s="424"/>
    </row>
    <row r="133" hidden="1" customHeight="1" spans="1:2">
      <c r="A133" s="372" t="s">
        <v>243</v>
      </c>
      <c r="B133" s="424"/>
    </row>
    <row r="134" hidden="1" customHeight="1" spans="1:2">
      <c r="A134" s="372" t="s">
        <v>244</v>
      </c>
      <c r="B134" s="424"/>
    </row>
    <row r="135" hidden="1" customHeight="1" spans="1:2">
      <c r="A135" s="372" t="s">
        <v>245</v>
      </c>
      <c r="B135" s="424"/>
    </row>
    <row r="136" hidden="1" customHeight="1" spans="1:2">
      <c r="A136" s="372" t="s">
        <v>246</v>
      </c>
      <c r="B136" s="424"/>
    </row>
    <row r="137" hidden="1" customHeight="1" spans="1:2">
      <c r="A137" s="372" t="s">
        <v>173</v>
      </c>
      <c r="B137" s="424"/>
    </row>
    <row r="138" hidden="1" customHeight="1" spans="1:2">
      <c r="A138" s="372" t="s">
        <v>247</v>
      </c>
      <c r="B138" s="424"/>
    </row>
    <row r="139" hidden="1" customHeight="1" spans="1:2">
      <c r="A139" s="427" t="s">
        <v>248</v>
      </c>
      <c r="B139" s="424">
        <f>SUM(B140:B150)</f>
        <v>0</v>
      </c>
    </row>
    <row r="140" hidden="1" customHeight="1" spans="1:2">
      <c r="A140" s="372" t="s">
        <v>165</v>
      </c>
      <c r="B140" s="424"/>
    </row>
    <row r="141" hidden="1" customHeight="1" spans="1:2">
      <c r="A141" s="372" t="s">
        <v>166</v>
      </c>
      <c r="B141" s="424"/>
    </row>
    <row r="142" hidden="1" customHeight="1" spans="1:2">
      <c r="A142" s="372" t="s">
        <v>167</v>
      </c>
      <c r="B142" s="424"/>
    </row>
    <row r="143" hidden="1" customHeight="1" spans="1:2">
      <c r="A143" s="372" t="s">
        <v>249</v>
      </c>
      <c r="B143" s="424"/>
    </row>
    <row r="144" hidden="1" customHeight="1" spans="1:2">
      <c r="A144" s="372" t="s">
        <v>250</v>
      </c>
      <c r="B144" s="424"/>
    </row>
    <row r="145" hidden="1" customHeight="1" spans="1:2">
      <c r="A145" s="372" t="s">
        <v>251</v>
      </c>
      <c r="B145" s="424"/>
    </row>
    <row r="146" hidden="1" customHeight="1" spans="1:2">
      <c r="A146" s="372" t="s">
        <v>252</v>
      </c>
      <c r="B146" s="424"/>
    </row>
    <row r="147" hidden="1" customHeight="1" spans="1:2">
      <c r="A147" s="372" t="s">
        <v>253</v>
      </c>
      <c r="B147" s="424"/>
    </row>
    <row r="148" hidden="1" customHeight="1" spans="1:2">
      <c r="A148" s="372" t="s">
        <v>254</v>
      </c>
      <c r="B148" s="424"/>
    </row>
    <row r="149" hidden="1" customHeight="1" spans="1:2">
      <c r="A149" s="372" t="s">
        <v>173</v>
      </c>
      <c r="B149" s="424"/>
    </row>
    <row r="150" hidden="1" customHeight="1" spans="1:2">
      <c r="A150" s="372" t="s">
        <v>255</v>
      </c>
      <c r="B150" s="424"/>
    </row>
    <row r="151" hidden="1" customHeight="1" spans="1:2">
      <c r="A151" s="427" t="s">
        <v>256</v>
      </c>
      <c r="B151" s="424">
        <f>SUM(B152:B160)</f>
        <v>0</v>
      </c>
    </row>
    <row r="152" hidden="1" customHeight="1" spans="1:2">
      <c r="A152" s="372" t="s">
        <v>165</v>
      </c>
      <c r="B152" s="424"/>
    </row>
    <row r="153" hidden="1" customHeight="1" spans="1:2">
      <c r="A153" s="372" t="s">
        <v>166</v>
      </c>
      <c r="B153" s="424"/>
    </row>
    <row r="154" hidden="1" customHeight="1" spans="1:2">
      <c r="A154" s="372" t="s">
        <v>167</v>
      </c>
      <c r="B154" s="424"/>
    </row>
    <row r="155" hidden="1" customHeight="1" spans="1:2">
      <c r="A155" s="372" t="s">
        <v>257</v>
      </c>
      <c r="B155" s="424"/>
    </row>
    <row r="156" hidden="1" customHeight="1" spans="1:2">
      <c r="A156" s="372" t="s">
        <v>258</v>
      </c>
      <c r="B156" s="424"/>
    </row>
    <row r="157" hidden="1" customHeight="1" spans="1:2">
      <c r="A157" s="372" t="s">
        <v>259</v>
      </c>
      <c r="B157" s="424"/>
    </row>
    <row r="158" hidden="1" customHeight="1" spans="1:2">
      <c r="A158" s="372" t="s">
        <v>206</v>
      </c>
      <c r="B158" s="424"/>
    </row>
    <row r="159" hidden="1" customHeight="1" spans="1:2">
      <c r="A159" s="372" t="s">
        <v>173</v>
      </c>
      <c r="B159" s="424"/>
    </row>
    <row r="160" hidden="1" customHeight="1" spans="1:2">
      <c r="A160" s="372" t="s">
        <v>260</v>
      </c>
      <c r="B160" s="424"/>
    </row>
    <row r="161" hidden="1" customHeight="1" spans="1:2">
      <c r="A161" s="427" t="s">
        <v>261</v>
      </c>
      <c r="B161" s="424">
        <f>SUM(B162:B173)</f>
        <v>0</v>
      </c>
    </row>
    <row r="162" hidden="1" customHeight="1" spans="1:2">
      <c r="A162" s="372" t="s">
        <v>165</v>
      </c>
      <c r="B162" s="424"/>
    </row>
    <row r="163" hidden="1" customHeight="1" spans="1:2">
      <c r="A163" s="372" t="s">
        <v>166</v>
      </c>
      <c r="B163" s="424"/>
    </row>
    <row r="164" hidden="1" customHeight="1" spans="1:2">
      <c r="A164" s="372" t="s">
        <v>167</v>
      </c>
      <c r="B164" s="424"/>
    </row>
    <row r="165" hidden="1" customHeight="1" spans="1:2">
      <c r="A165" s="372" t="s">
        <v>262</v>
      </c>
      <c r="B165" s="424"/>
    </row>
    <row r="166" hidden="1" customHeight="1" spans="1:2">
      <c r="A166" s="372" t="s">
        <v>263</v>
      </c>
      <c r="B166" s="424"/>
    </row>
    <row r="167" hidden="1" customHeight="1" spans="1:2">
      <c r="A167" s="372" t="s">
        <v>264</v>
      </c>
      <c r="B167" s="424"/>
    </row>
    <row r="168" hidden="1" customHeight="1" spans="1:2">
      <c r="A168" s="372" t="s">
        <v>265</v>
      </c>
      <c r="B168" s="424"/>
    </row>
    <row r="169" hidden="1" customHeight="1" spans="1:2">
      <c r="A169" s="372" t="s">
        <v>266</v>
      </c>
      <c r="B169" s="424"/>
    </row>
    <row r="170" hidden="1" customHeight="1" spans="1:2">
      <c r="A170" s="372" t="s">
        <v>267</v>
      </c>
      <c r="B170" s="424"/>
    </row>
    <row r="171" hidden="1" customHeight="1" spans="1:2">
      <c r="A171" s="372" t="s">
        <v>206</v>
      </c>
      <c r="B171" s="424"/>
    </row>
    <row r="172" hidden="1" customHeight="1" spans="1:2">
      <c r="A172" s="372" t="s">
        <v>173</v>
      </c>
      <c r="B172" s="424"/>
    </row>
    <row r="173" hidden="1" customHeight="1" spans="1:2">
      <c r="A173" s="372" t="s">
        <v>268</v>
      </c>
      <c r="B173" s="424"/>
    </row>
    <row r="174" hidden="1" customHeight="1" spans="1:2">
      <c r="A174" s="427" t="s">
        <v>269</v>
      </c>
      <c r="B174" s="424">
        <f>SUM(B175:B180)</f>
        <v>0</v>
      </c>
    </row>
    <row r="175" hidden="1" customHeight="1" spans="1:2">
      <c r="A175" s="372" t="s">
        <v>165</v>
      </c>
      <c r="B175" s="424"/>
    </row>
    <row r="176" hidden="1" customHeight="1" spans="1:2">
      <c r="A176" s="372" t="s">
        <v>166</v>
      </c>
      <c r="B176" s="424"/>
    </row>
    <row r="177" hidden="1" customHeight="1" spans="1:2">
      <c r="A177" s="372" t="s">
        <v>167</v>
      </c>
      <c r="B177" s="424"/>
    </row>
    <row r="178" hidden="1" customHeight="1" spans="1:2">
      <c r="A178" s="372" t="s">
        <v>270</v>
      </c>
      <c r="B178" s="424"/>
    </row>
    <row r="179" hidden="1" customHeight="1" spans="1:2">
      <c r="A179" s="372" t="s">
        <v>173</v>
      </c>
      <c r="B179" s="424"/>
    </row>
    <row r="180" hidden="1" customHeight="1" spans="1:2">
      <c r="A180" s="372" t="s">
        <v>271</v>
      </c>
      <c r="B180" s="424"/>
    </row>
    <row r="181" hidden="1" customHeight="1" spans="1:2">
      <c r="A181" s="427" t="s">
        <v>272</v>
      </c>
      <c r="B181" s="424">
        <f>SUM(B182:B187)</f>
        <v>0</v>
      </c>
    </row>
    <row r="182" hidden="1" customHeight="1" spans="1:2">
      <c r="A182" s="372" t="s">
        <v>165</v>
      </c>
      <c r="B182" s="424"/>
    </row>
    <row r="183" hidden="1" customHeight="1" spans="1:2">
      <c r="A183" s="372" t="s">
        <v>166</v>
      </c>
      <c r="B183" s="424"/>
    </row>
    <row r="184" hidden="1" customHeight="1" spans="1:2">
      <c r="A184" s="372" t="s">
        <v>167</v>
      </c>
      <c r="B184" s="424"/>
    </row>
    <row r="185" hidden="1" customHeight="1" spans="1:2">
      <c r="A185" s="372" t="s">
        <v>273</v>
      </c>
      <c r="B185" s="424"/>
    </row>
    <row r="186" hidden="1" customHeight="1" spans="1:2">
      <c r="A186" s="372" t="s">
        <v>173</v>
      </c>
      <c r="B186" s="424"/>
    </row>
    <row r="187" hidden="1" customHeight="1" spans="1:2">
      <c r="A187" s="372" t="s">
        <v>274</v>
      </c>
      <c r="B187" s="424"/>
    </row>
    <row r="188" hidden="1" customHeight="1" spans="1:2">
      <c r="A188" s="427" t="s">
        <v>275</v>
      </c>
      <c r="B188" s="424">
        <f>SUM(B189:B196)</f>
        <v>0</v>
      </c>
    </row>
    <row r="189" hidden="1" customHeight="1" spans="1:2">
      <c r="A189" s="372" t="s">
        <v>165</v>
      </c>
      <c r="B189" s="424"/>
    </row>
    <row r="190" hidden="1" customHeight="1" spans="1:2">
      <c r="A190" s="372" t="s">
        <v>166</v>
      </c>
      <c r="B190" s="424"/>
    </row>
    <row r="191" hidden="1" customHeight="1" spans="1:2">
      <c r="A191" s="372" t="s">
        <v>167</v>
      </c>
      <c r="B191" s="424"/>
    </row>
    <row r="192" hidden="1" customHeight="1" spans="1:2">
      <c r="A192" s="372" t="s">
        <v>276</v>
      </c>
      <c r="B192" s="424"/>
    </row>
    <row r="193" hidden="1" customHeight="1" spans="1:2">
      <c r="A193" s="372" t="s">
        <v>277</v>
      </c>
      <c r="B193" s="424"/>
    </row>
    <row r="194" hidden="1" customHeight="1" spans="1:2">
      <c r="A194" s="372" t="s">
        <v>278</v>
      </c>
      <c r="B194" s="424"/>
    </row>
    <row r="195" hidden="1" customHeight="1" spans="1:2">
      <c r="A195" s="372" t="s">
        <v>173</v>
      </c>
      <c r="B195" s="424"/>
    </row>
    <row r="196" hidden="1" customHeight="1" spans="1:2">
      <c r="A196" s="372" t="s">
        <v>279</v>
      </c>
      <c r="B196" s="424"/>
    </row>
    <row r="197" hidden="1" customHeight="1" spans="1:2">
      <c r="A197" s="427" t="s">
        <v>280</v>
      </c>
      <c r="B197" s="424">
        <f>SUM(B198:B202)</f>
        <v>0</v>
      </c>
    </row>
    <row r="198" hidden="1" customHeight="1" spans="1:2">
      <c r="A198" s="372" t="s">
        <v>165</v>
      </c>
      <c r="B198" s="424"/>
    </row>
    <row r="199" hidden="1" customHeight="1" spans="1:2">
      <c r="A199" s="372" t="s">
        <v>166</v>
      </c>
      <c r="B199" s="424"/>
    </row>
    <row r="200" hidden="1" customHeight="1" spans="1:2">
      <c r="A200" s="372" t="s">
        <v>167</v>
      </c>
      <c r="B200" s="424"/>
    </row>
    <row r="201" hidden="1" customHeight="1" spans="1:2">
      <c r="A201" s="372" t="s">
        <v>281</v>
      </c>
      <c r="B201" s="424"/>
    </row>
    <row r="202" hidden="1" customHeight="1" spans="1:2">
      <c r="A202" s="372" t="s">
        <v>282</v>
      </c>
      <c r="B202" s="424"/>
    </row>
    <row r="203" hidden="1" customHeight="1" spans="1:2">
      <c r="A203" s="427" t="s">
        <v>283</v>
      </c>
      <c r="B203" s="424">
        <f>SUM(B204:B209)</f>
        <v>0</v>
      </c>
    </row>
    <row r="204" hidden="1" customHeight="1" spans="1:2">
      <c r="A204" s="372" t="s">
        <v>165</v>
      </c>
      <c r="B204" s="424"/>
    </row>
    <row r="205" hidden="1" customHeight="1" spans="1:2">
      <c r="A205" s="372" t="s">
        <v>166</v>
      </c>
      <c r="B205" s="424"/>
    </row>
    <row r="206" hidden="1" customHeight="1" spans="1:2">
      <c r="A206" s="372" t="s">
        <v>167</v>
      </c>
      <c r="B206" s="424"/>
    </row>
    <row r="207" hidden="1" customHeight="1" spans="1:2">
      <c r="A207" s="372" t="s">
        <v>177</v>
      </c>
      <c r="B207" s="424"/>
    </row>
    <row r="208" hidden="1" customHeight="1" spans="1:2">
      <c r="A208" s="372" t="s">
        <v>173</v>
      </c>
      <c r="B208" s="424"/>
    </row>
    <row r="209" hidden="1" customHeight="1" spans="1:2">
      <c r="A209" s="372" t="s">
        <v>284</v>
      </c>
      <c r="B209" s="424"/>
    </row>
    <row r="210" customHeight="1" spans="1:2">
      <c r="A210" s="427" t="s">
        <v>285</v>
      </c>
      <c r="B210" s="424">
        <f>SUM(B211:B217)</f>
        <v>5</v>
      </c>
    </row>
    <row r="211" hidden="1" customHeight="1" spans="1:2">
      <c r="A211" s="372" t="s">
        <v>165</v>
      </c>
      <c r="B211" s="424"/>
    </row>
    <row r="212" customHeight="1" spans="1:2">
      <c r="A212" s="372" t="s">
        <v>166</v>
      </c>
      <c r="B212" s="424">
        <v>5</v>
      </c>
    </row>
    <row r="213" hidden="1" customHeight="1" spans="1:2">
      <c r="A213" s="372" t="s">
        <v>167</v>
      </c>
      <c r="B213" s="424"/>
    </row>
    <row r="214" hidden="1" customHeight="1" spans="1:2">
      <c r="A214" s="372" t="s">
        <v>286</v>
      </c>
      <c r="B214" s="424"/>
    </row>
    <row r="215" hidden="1" customHeight="1" spans="1:2">
      <c r="A215" s="372" t="s">
        <v>287</v>
      </c>
      <c r="B215" s="424"/>
    </row>
    <row r="216" hidden="1" customHeight="1" spans="1:2">
      <c r="A216" s="372" t="s">
        <v>173</v>
      </c>
      <c r="B216" s="424"/>
    </row>
    <row r="217" hidden="1" customHeight="1" spans="1:2">
      <c r="A217" s="372" t="s">
        <v>288</v>
      </c>
      <c r="B217" s="424"/>
    </row>
    <row r="218" customHeight="1" spans="1:2">
      <c r="A218" s="427" t="s">
        <v>289</v>
      </c>
      <c r="B218" s="424">
        <f>SUM(B219:B224)</f>
        <v>29</v>
      </c>
    </row>
    <row r="219" hidden="1" customHeight="1" spans="1:2">
      <c r="A219" s="372" t="s">
        <v>165</v>
      </c>
      <c r="B219" s="424"/>
    </row>
    <row r="220" customHeight="1" spans="1:2">
      <c r="A220" s="372" t="s">
        <v>166</v>
      </c>
      <c r="B220" s="424">
        <v>29</v>
      </c>
    </row>
    <row r="221" hidden="1" customHeight="1" spans="1:2">
      <c r="A221" s="372" t="s">
        <v>167</v>
      </c>
      <c r="B221" s="424"/>
    </row>
    <row r="222" hidden="1" customHeight="1" spans="1:2">
      <c r="A222" s="372" t="s">
        <v>290</v>
      </c>
      <c r="B222" s="424"/>
    </row>
    <row r="223" hidden="1" customHeight="1" spans="1:2">
      <c r="A223" s="372" t="s">
        <v>173</v>
      </c>
      <c r="B223" s="424"/>
    </row>
    <row r="224" hidden="1" customHeight="1" spans="1:2">
      <c r="A224" s="372" t="s">
        <v>291</v>
      </c>
      <c r="B224" s="424"/>
    </row>
    <row r="225" customHeight="1" spans="1:2">
      <c r="A225" s="427" t="s">
        <v>292</v>
      </c>
      <c r="B225" s="424">
        <f>SUM(B226:B230)</f>
        <v>3</v>
      </c>
    </row>
    <row r="226" hidden="1" customHeight="1" spans="1:2">
      <c r="A226" s="372" t="s">
        <v>165</v>
      </c>
      <c r="B226" s="424"/>
    </row>
    <row r="227" customHeight="1" spans="1:2">
      <c r="A227" s="372" t="s">
        <v>166</v>
      </c>
      <c r="B227" s="424">
        <v>3</v>
      </c>
    </row>
    <row r="228" hidden="1" customHeight="1" spans="1:2">
      <c r="A228" s="372" t="s">
        <v>167</v>
      </c>
      <c r="B228" s="424"/>
    </row>
    <row r="229" hidden="1" customHeight="1" spans="1:2">
      <c r="A229" s="372" t="s">
        <v>173</v>
      </c>
      <c r="B229" s="424"/>
    </row>
    <row r="230" hidden="1" customHeight="1" spans="1:2">
      <c r="A230" s="372" t="s">
        <v>293</v>
      </c>
      <c r="B230" s="424"/>
    </row>
    <row r="231" hidden="1" customHeight="1" spans="1:2">
      <c r="A231" s="427" t="s">
        <v>294</v>
      </c>
      <c r="B231" s="424">
        <f>SUM(B232:B236)</f>
        <v>0</v>
      </c>
    </row>
    <row r="232" hidden="1" customHeight="1" spans="1:2">
      <c r="A232" s="372" t="s">
        <v>165</v>
      </c>
      <c r="B232" s="424"/>
    </row>
    <row r="233" hidden="1" customHeight="1" spans="1:2">
      <c r="A233" s="372" t="s">
        <v>166</v>
      </c>
      <c r="B233" s="424"/>
    </row>
    <row r="234" hidden="1" customHeight="1" spans="1:2">
      <c r="A234" s="372" t="s">
        <v>167</v>
      </c>
      <c r="B234" s="424"/>
    </row>
    <row r="235" hidden="1" customHeight="1" spans="1:2">
      <c r="A235" s="372" t="s">
        <v>173</v>
      </c>
      <c r="B235" s="424"/>
    </row>
    <row r="236" hidden="1" customHeight="1" spans="1:2">
      <c r="A236" s="372" t="s">
        <v>295</v>
      </c>
      <c r="B236" s="424"/>
    </row>
    <row r="237" hidden="1" customHeight="1" spans="1:2">
      <c r="A237" s="427" t="s">
        <v>296</v>
      </c>
      <c r="B237" s="424">
        <f>SUM(B238:B242)</f>
        <v>0</v>
      </c>
    </row>
    <row r="238" hidden="1" customHeight="1" spans="1:2">
      <c r="A238" s="372" t="s">
        <v>165</v>
      </c>
      <c r="B238" s="424"/>
    </row>
    <row r="239" hidden="1" customHeight="1" spans="1:2">
      <c r="A239" s="372" t="s">
        <v>166</v>
      </c>
      <c r="B239" s="424"/>
    </row>
    <row r="240" hidden="1" customHeight="1" spans="1:2">
      <c r="A240" s="372" t="s">
        <v>167</v>
      </c>
      <c r="B240" s="424"/>
    </row>
    <row r="241" hidden="1" customHeight="1" spans="1:2">
      <c r="A241" s="372" t="s">
        <v>173</v>
      </c>
      <c r="B241" s="424"/>
    </row>
    <row r="242" hidden="1" customHeight="1" spans="1:2">
      <c r="A242" s="372" t="s">
        <v>297</v>
      </c>
      <c r="B242" s="424"/>
    </row>
    <row r="243" hidden="1" customHeight="1" spans="1:2">
      <c r="A243" s="427" t="s">
        <v>298</v>
      </c>
      <c r="B243" s="424">
        <f>SUM(B244:B248)</f>
        <v>0</v>
      </c>
    </row>
    <row r="244" hidden="1" customHeight="1" spans="1:2">
      <c r="A244" s="372" t="s">
        <v>165</v>
      </c>
      <c r="B244" s="424"/>
    </row>
    <row r="245" hidden="1" customHeight="1" spans="1:2">
      <c r="A245" s="372" t="s">
        <v>166</v>
      </c>
      <c r="B245" s="424"/>
    </row>
    <row r="246" hidden="1" customHeight="1" spans="1:2">
      <c r="A246" s="372" t="s">
        <v>167</v>
      </c>
      <c r="B246" s="424"/>
    </row>
    <row r="247" hidden="1" customHeight="1" spans="1:2">
      <c r="A247" s="372" t="s">
        <v>173</v>
      </c>
      <c r="B247" s="424"/>
    </row>
    <row r="248" hidden="1" customHeight="1" spans="1:2">
      <c r="A248" s="372" t="s">
        <v>299</v>
      </c>
      <c r="B248" s="424"/>
    </row>
    <row r="249" hidden="1" customHeight="1" spans="1:2">
      <c r="A249" s="427" t="s">
        <v>300</v>
      </c>
      <c r="B249" s="424">
        <f>SUM(B250:B254)</f>
        <v>0</v>
      </c>
    </row>
    <row r="250" hidden="1" customHeight="1" spans="1:2">
      <c r="A250" s="372" t="s">
        <v>165</v>
      </c>
      <c r="B250" s="424"/>
    </row>
    <row r="251" hidden="1" customHeight="1" spans="1:2">
      <c r="A251" s="372" t="s">
        <v>166</v>
      </c>
      <c r="B251" s="424"/>
    </row>
    <row r="252" hidden="1" customHeight="1" spans="1:2">
      <c r="A252" s="372" t="s">
        <v>167</v>
      </c>
      <c r="B252" s="424"/>
    </row>
    <row r="253" hidden="1" customHeight="1" spans="1:2">
      <c r="A253" s="372" t="s">
        <v>173</v>
      </c>
      <c r="B253" s="424"/>
    </row>
    <row r="254" hidden="1" customHeight="1" spans="1:2">
      <c r="A254" s="372" t="s">
        <v>301</v>
      </c>
      <c r="B254" s="424"/>
    </row>
    <row r="255" hidden="1" customHeight="1" spans="1:2">
      <c r="A255" s="427" t="s">
        <v>302</v>
      </c>
      <c r="B255" s="424">
        <f>SUM(B256)</f>
        <v>0</v>
      </c>
    </row>
    <row r="256" hidden="1" customHeight="1" spans="1:2">
      <c r="A256" s="372" t="s">
        <v>303</v>
      </c>
      <c r="B256" s="424"/>
    </row>
    <row r="257" hidden="1" customHeight="1" spans="1:2">
      <c r="A257" s="427" t="s">
        <v>304</v>
      </c>
      <c r="B257" s="424">
        <f>SUM(B258:B259)</f>
        <v>0</v>
      </c>
    </row>
    <row r="258" hidden="1" customHeight="1" spans="1:2">
      <c r="A258" s="372" t="s">
        <v>305</v>
      </c>
      <c r="B258" s="424"/>
    </row>
    <row r="259" hidden="1" customHeight="1" spans="1:2">
      <c r="A259" s="372" t="s">
        <v>306</v>
      </c>
      <c r="B259" s="424"/>
    </row>
    <row r="260" hidden="1" customHeight="1" spans="1:2">
      <c r="A260" s="427" t="s">
        <v>307</v>
      </c>
      <c r="B260" s="424">
        <f>SUM(B261,B268,B271,B278,B284,B288,B290,B295)</f>
        <v>0</v>
      </c>
    </row>
    <row r="261" hidden="1" customHeight="1" spans="1:2">
      <c r="A261" s="427" t="s">
        <v>308</v>
      </c>
      <c r="B261" s="424">
        <f>SUM(B262:B267)</f>
        <v>0</v>
      </c>
    </row>
    <row r="262" hidden="1" customHeight="1" spans="1:2">
      <c r="A262" s="372" t="s">
        <v>165</v>
      </c>
      <c r="B262" s="424"/>
    </row>
    <row r="263" hidden="1" customHeight="1" spans="1:2">
      <c r="A263" s="372" t="s">
        <v>166</v>
      </c>
      <c r="B263" s="424"/>
    </row>
    <row r="264" hidden="1" customHeight="1" spans="1:2">
      <c r="A264" s="372" t="s">
        <v>167</v>
      </c>
      <c r="B264" s="424"/>
    </row>
    <row r="265" hidden="1" customHeight="1" spans="1:2">
      <c r="A265" s="372" t="s">
        <v>290</v>
      </c>
      <c r="B265" s="424"/>
    </row>
    <row r="266" hidden="1" customHeight="1" spans="1:2">
      <c r="A266" s="372" t="s">
        <v>173</v>
      </c>
      <c r="B266" s="424"/>
    </row>
    <row r="267" hidden="1" customHeight="1" spans="1:2">
      <c r="A267" s="372" t="s">
        <v>309</v>
      </c>
      <c r="B267" s="424"/>
    </row>
    <row r="268" hidden="1" customHeight="1" spans="1:2">
      <c r="A268" s="427" t="s">
        <v>310</v>
      </c>
      <c r="B268" s="424">
        <f>SUM(B269:B270)</f>
        <v>0</v>
      </c>
    </row>
    <row r="269" hidden="1" customHeight="1" spans="1:2">
      <c r="A269" s="372" t="s">
        <v>311</v>
      </c>
      <c r="B269" s="424"/>
    </row>
    <row r="270" hidden="1" customHeight="1" spans="1:2">
      <c r="A270" s="372" t="s">
        <v>312</v>
      </c>
      <c r="B270" s="424"/>
    </row>
    <row r="271" hidden="1" customHeight="1" spans="1:2">
      <c r="A271" s="427" t="s">
        <v>313</v>
      </c>
      <c r="B271" s="424">
        <f>SUM(B272:B277)</f>
        <v>0</v>
      </c>
    </row>
    <row r="272" hidden="1" customHeight="1" spans="1:2">
      <c r="A272" s="372" t="s">
        <v>314</v>
      </c>
      <c r="B272" s="424"/>
    </row>
    <row r="273" hidden="1" customHeight="1" spans="1:2">
      <c r="A273" s="372" t="s">
        <v>315</v>
      </c>
      <c r="B273" s="424"/>
    </row>
    <row r="274" hidden="1" customHeight="1" spans="1:2">
      <c r="A274" s="372" t="s">
        <v>316</v>
      </c>
      <c r="B274" s="424"/>
    </row>
    <row r="275" hidden="1" customHeight="1" spans="1:2">
      <c r="A275" s="372" t="s">
        <v>317</v>
      </c>
      <c r="B275" s="424"/>
    </row>
    <row r="276" hidden="1" customHeight="1" spans="1:2">
      <c r="A276" s="372" t="s">
        <v>318</v>
      </c>
      <c r="B276" s="424"/>
    </row>
    <row r="277" hidden="1" customHeight="1" spans="1:2">
      <c r="A277" s="372" t="s">
        <v>319</v>
      </c>
      <c r="B277" s="424"/>
    </row>
    <row r="278" hidden="1" customHeight="1" spans="1:2">
      <c r="A278" s="427" t="s">
        <v>320</v>
      </c>
      <c r="B278" s="424">
        <f>SUM(B279:B283)</f>
        <v>0</v>
      </c>
    </row>
    <row r="279" hidden="1" customHeight="1" spans="1:2">
      <c r="A279" s="372" t="s">
        <v>321</v>
      </c>
      <c r="B279" s="424"/>
    </row>
    <row r="280" hidden="1" customHeight="1" spans="1:2">
      <c r="A280" s="372" t="s">
        <v>322</v>
      </c>
      <c r="B280" s="424"/>
    </row>
    <row r="281" hidden="1" customHeight="1" spans="1:2">
      <c r="A281" s="372" t="s">
        <v>323</v>
      </c>
      <c r="B281" s="424"/>
    </row>
    <row r="282" hidden="1" customHeight="1" spans="1:2">
      <c r="A282" s="372" t="s">
        <v>324</v>
      </c>
      <c r="B282" s="424"/>
    </row>
    <row r="283" hidden="1" customHeight="1" spans="1:2">
      <c r="A283" s="372" t="s">
        <v>325</v>
      </c>
      <c r="B283" s="424"/>
    </row>
    <row r="284" hidden="1" customHeight="1" spans="1:2">
      <c r="A284" s="427" t="s">
        <v>326</v>
      </c>
      <c r="B284" s="424">
        <f>SUM(B285:B287)</f>
        <v>0</v>
      </c>
    </row>
    <row r="285" hidden="1" customHeight="1" spans="1:2">
      <c r="A285" s="372" t="s">
        <v>327</v>
      </c>
      <c r="B285" s="424"/>
    </row>
    <row r="286" hidden="1" customHeight="1" spans="1:2">
      <c r="A286" s="372" t="s">
        <v>328</v>
      </c>
      <c r="B286" s="424"/>
    </row>
    <row r="287" hidden="1" customHeight="1" spans="1:2">
      <c r="A287" s="372" t="s">
        <v>329</v>
      </c>
      <c r="B287" s="424"/>
    </row>
    <row r="288" hidden="1" customHeight="1" spans="1:2">
      <c r="A288" s="427" t="s">
        <v>330</v>
      </c>
      <c r="B288" s="424">
        <f>SUM(B289)</f>
        <v>0</v>
      </c>
    </row>
    <row r="289" hidden="1" customHeight="1" spans="1:2">
      <c r="A289" s="372" t="s">
        <v>331</v>
      </c>
      <c r="B289" s="424"/>
    </row>
    <row r="290" hidden="1" customHeight="1" spans="1:2">
      <c r="A290" s="427" t="s">
        <v>332</v>
      </c>
      <c r="B290" s="424">
        <f>SUM(B291:B294)</f>
        <v>0</v>
      </c>
    </row>
    <row r="291" hidden="1" customHeight="1" spans="1:2">
      <c r="A291" s="372" t="s">
        <v>333</v>
      </c>
      <c r="B291" s="424"/>
    </row>
    <row r="292" hidden="1" customHeight="1" spans="1:2">
      <c r="A292" s="372" t="s">
        <v>334</v>
      </c>
      <c r="B292" s="424"/>
    </row>
    <row r="293" hidden="1" customHeight="1" spans="1:2">
      <c r="A293" s="372" t="s">
        <v>335</v>
      </c>
      <c r="B293" s="424"/>
    </row>
    <row r="294" hidden="1" customHeight="1" spans="1:2">
      <c r="A294" s="372" t="s">
        <v>336</v>
      </c>
      <c r="B294" s="424"/>
    </row>
    <row r="295" hidden="1" customHeight="1" spans="1:2">
      <c r="A295" s="427" t="s">
        <v>337</v>
      </c>
      <c r="B295" s="424">
        <f>SUM(B296)</f>
        <v>0</v>
      </c>
    </row>
    <row r="296" hidden="1" customHeight="1" spans="1:2">
      <c r="A296" s="372" t="s">
        <v>338</v>
      </c>
      <c r="B296" s="424"/>
    </row>
    <row r="297" hidden="1" customHeight="1" spans="1:2">
      <c r="A297" s="427" t="s">
        <v>339</v>
      </c>
      <c r="B297" s="424">
        <f>SUM(B298,B300,B302,B304,B313)</f>
        <v>0</v>
      </c>
    </row>
    <row r="298" hidden="1" customHeight="1" spans="1:2">
      <c r="A298" s="427" t="s">
        <v>340</v>
      </c>
      <c r="B298" s="424">
        <f>SUM(B299)</f>
        <v>0</v>
      </c>
    </row>
    <row r="299" hidden="1" customHeight="1" spans="1:2">
      <c r="A299" s="372" t="s">
        <v>341</v>
      </c>
      <c r="B299" s="424"/>
    </row>
    <row r="300" hidden="1" customHeight="1" spans="1:2">
      <c r="A300" s="427" t="s">
        <v>342</v>
      </c>
      <c r="B300" s="424">
        <f>SUM(B301)</f>
        <v>0</v>
      </c>
    </row>
    <row r="301" hidden="1" customHeight="1" spans="1:2">
      <c r="A301" s="372" t="s">
        <v>343</v>
      </c>
      <c r="B301" s="424"/>
    </row>
    <row r="302" hidden="1" customHeight="1" spans="1:2">
      <c r="A302" s="427" t="s">
        <v>344</v>
      </c>
      <c r="B302" s="424">
        <f>SUM(B303)</f>
        <v>0</v>
      </c>
    </row>
    <row r="303" hidden="1" customHeight="1" spans="1:2">
      <c r="A303" s="372" t="s">
        <v>345</v>
      </c>
      <c r="B303" s="424"/>
    </row>
    <row r="304" hidden="1" customHeight="1" spans="1:2">
      <c r="A304" s="427" t="s">
        <v>346</v>
      </c>
      <c r="B304" s="424">
        <f>SUM(B305:B312)</f>
        <v>0</v>
      </c>
    </row>
    <row r="305" hidden="1" customHeight="1" spans="1:2">
      <c r="A305" s="372" t="s">
        <v>347</v>
      </c>
      <c r="B305" s="424"/>
    </row>
    <row r="306" hidden="1" customHeight="1" spans="1:2">
      <c r="A306" s="372" t="s">
        <v>348</v>
      </c>
      <c r="B306" s="424"/>
    </row>
    <row r="307" hidden="1" customHeight="1" spans="1:2">
      <c r="A307" s="372" t="s">
        <v>349</v>
      </c>
      <c r="B307" s="424"/>
    </row>
    <row r="308" hidden="1" customHeight="1" spans="1:2">
      <c r="A308" s="372" t="s">
        <v>350</v>
      </c>
      <c r="B308" s="424"/>
    </row>
    <row r="309" hidden="1" customHeight="1" spans="1:2">
      <c r="A309" s="372" t="s">
        <v>351</v>
      </c>
      <c r="B309" s="424"/>
    </row>
    <row r="310" hidden="1" customHeight="1" spans="1:2">
      <c r="A310" s="372" t="s">
        <v>352</v>
      </c>
      <c r="B310" s="424"/>
    </row>
    <row r="311" hidden="1" customHeight="1" spans="1:2">
      <c r="A311" s="372" t="s">
        <v>353</v>
      </c>
      <c r="B311" s="424"/>
    </row>
    <row r="312" hidden="1" customHeight="1" spans="1:2">
      <c r="A312" s="372" t="s">
        <v>354</v>
      </c>
      <c r="B312" s="424"/>
    </row>
    <row r="313" hidden="1" customHeight="1" spans="1:2">
      <c r="A313" s="427" t="s">
        <v>355</v>
      </c>
      <c r="B313" s="424">
        <f>SUM(B314)</f>
        <v>0</v>
      </c>
    </row>
    <row r="314" hidden="1" customHeight="1" spans="1:2">
      <c r="A314" s="372" t="s">
        <v>356</v>
      </c>
      <c r="B314" s="424"/>
    </row>
    <row r="315" customHeight="1" spans="1:2">
      <c r="A315" s="427" t="s">
        <v>357</v>
      </c>
      <c r="B315" s="424">
        <f>SUM(B316,B326,B348,B355,B367,B376,B390,B399,B408,B416,B424,B433)</f>
        <v>32</v>
      </c>
    </row>
    <row r="316" hidden="1" customHeight="1" spans="1:2">
      <c r="A316" s="427" t="s">
        <v>358</v>
      </c>
      <c r="B316" s="424">
        <f>SUM(B317:B325)</f>
        <v>0</v>
      </c>
    </row>
    <row r="317" hidden="1" customHeight="1" spans="1:2">
      <c r="A317" s="372" t="s">
        <v>359</v>
      </c>
      <c r="B317" s="424"/>
    </row>
    <row r="318" hidden="1" customHeight="1" spans="1:2">
      <c r="A318" s="372" t="s">
        <v>360</v>
      </c>
      <c r="B318" s="424"/>
    </row>
    <row r="319" hidden="1" customHeight="1" spans="1:2">
      <c r="A319" s="372" t="s">
        <v>361</v>
      </c>
      <c r="B319" s="424"/>
    </row>
    <row r="320" hidden="1" customHeight="1" spans="1:2">
      <c r="A320" s="372" t="s">
        <v>362</v>
      </c>
      <c r="B320" s="424"/>
    </row>
    <row r="321" hidden="1" customHeight="1" spans="1:2">
      <c r="A321" s="372" t="s">
        <v>363</v>
      </c>
      <c r="B321" s="424"/>
    </row>
    <row r="322" hidden="1" customHeight="1" spans="1:2">
      <c r="A322" s="372" t="s">
        <v>364</v>
      </c>
      <c r="B322" s="424"/>
    </row>
    <row r="323" hidden="1" customHeight="1" spans="1:2">
      <c r="A323" s="372" t="s">
        <v>365</v>
      </c>
      <c r="B323" s="424"/>
    </row>
    <row r="324" hidden="1" customHeight="1" spans="1:2">
      <c r="A324" s="372" t="s">
        <v>366</v>
      </c>
      <c r="B324" s="424"/>
    </row>
    <row r="325" hidden="1" customHeight="1" spans="1:2">
      <c r="A325" s="372" t="s">
        <v>367</v>
      </c>
      <c r="B325" s="424"/>
    </row>
    <row r="326" hidden="1" customHeight="1" spans="1:2">
      <c r="A326" s="427" t="s">
        <v>368</v>
      </c>
      <c r="B326" s="424">
        <f>SUM(B327:B347)</f>
        <v>0</v>
      </c>
    </row>
    <row r="327" hidden="1" customHeight="1" spans="1:2">
      <c r="A327" s="372" t="s">
        <v>165</v>
      </c>
      <c r="B327" s="424"/>
    </row>
    <row r="328" hidden="1" customHeight="1" spans="1:2">
      <c r="A328" s="372" t="s">
        <v>166</v>
      </c>
      <c r="B328" s="424"/>
    </row>
    <row r="329" hidden="1" customHeight="1" spans="1:2">
      <c r="A329" s="372" t="s">
        <v>167</v>
      </c>
      <c r="B329" s="424"/>
    </row>
    <row r="330" hidden="1" customHeight="1" spans="1:2">
      <c r="A330" s="372" t="s">
        <v>369</v>
      </c>
      <c r="B330" s="424"/>
    </row>
    <row r="331" hidden="1" customHeight="1" spans="1:2">
      <c r="A331" s="372" t="s">
        <v>370</v>
      </c>
      <c r="B331" s="424"/>
    </row>
    <row r="332" hidden="1" customHeight="1" spans="1:2">
      <c r="A332" s="372" t="s">
        <v>371</v>
      </c>
      <c r="B332" s="424"/>
    </row>
    <row r="333" hidden="1" customHeight="1" spans="1:2">
      <c r="A333" s="372" t="s">
        <v>372</v>
      </c>
      <c r="B333" s="424"/>
    </row>
    <row r="334" hidden="1" customHeight="1" spans="1:2">
      <c r="A334" s="372" t="s">
        <v>373</v>
      </c>
      <c r="B334" s="424"/>
    </row>
    <row r="335" hidden="1" customHeight="1" spans="1:2">
      <c r="A335" s="372" t="s">
        <v>374</v>
      </c>
      <c r="B335" s="424"/>
    </row>
    <row r="336" hidden="1" customHeight="1" spans="1:2">
      <c r="A336" s="372" t="s">
        <v>375</v>
      </c>
      <c r="B336" s="424"/>
    </row>
    <row r="337" hidden="1" customHeight="1" spans="1:2">
      <c r="A337" s="372" t="s">
        <v>376</v>
      </c>
      <c r="B337" s="424"/>
    </row>
    <row r="338" hidden="1" customHeight="1" spans="1:2">
      <c r="A338" s="372" t="s">
        <v>377</v>
      </c>
      <c r="B338" s="424"/>
    </row>
    <row r="339" hidden="1" customHeight="1" spans="1:2">
      <c r="A339" s="372" t="s">
        <v>378</v>
      </c>
      <c r="B339" s="424"/>
    </row>
    <row r="340" hidden="1" customHeight="1" spans="1:2">
      <c r="A340" s="372" t="s">
        <v>379</v>
      </c>
      <c r="B340" s="424"/>
    </row>
    <row r="341" hidden="1" customHeight="1" spans="1:2">
      <c r="A341" s="372" t="s">
        <v>380</v>
      </c>
      <c r="B341" s="424"/>
    </row>
    <row r="342" hidden="1" customHeight="1" spans="1:2">
      <c r="A342" s="372" t="s">
        <v>381</v>
      </c>
      <c r="B342" s="424"/>
    </row>
    <row r="343" hidden="1" customHeight="1" spans="1:2">
      <c r="A343" s="372" t="s">
        <v>382</v>
      </c>
      <c r="B343" s="424"/>
    </row>
    <row r="344" hidden="1" customHeight="1" spans="1:2">
      <c r="A344" s="372" t="s">
        <v>383</v>
      </c>
      <c r="B344" s="424"/>
    </row>
    <row r="345" hidden="1" customHeight="1" spans="1:2">
      <c r="A345" s="372" t="s">
        <v>206</v>
      </c>
      <c r="B345" s="424"/>
    </row>
    <row r="346" hidden="1" customHeight="1" spans="1:2">
      <c r="A346" s="372" t="s">
        <v>173</v>
      </c>
      <c r="B346" s="424"/>
    </row>
    <row r="347" hidden="1" customHeight="1" spans="1:2">
      <c r="A347" s="372" t="s">
        <v>384</v>
      </c>
      <c r="B347" s="424"/>
    </row>
    <row r="348" hidden="1" customHeight="1" spans="1:2">
      <c r="A348" s="427" t="s">
        <v>385</v>
      </c>
      <c r="B348" s="424">
        <f>SUM(B349:B354)</f>
        <v>0</v>
      </c>
    </row>
    <row r="349" hidden="1" customHeight="1" spans="1:2">
      <c r="A349" s="372" t="s">
        <v>165</v>
      </c>
      <c r="B349" s="424"/>
    </row>
    <row r="350" hidden="1" customHeight="1" spans="1:2">
      <c r="A350" s="372" t="s">
        <v>166</v>
      </c>
      <c r="B350" s="424"/>
    </row>
    <row r="351" hidden="1" customHeight="1" spans="1:2">
      <c r="A351" s="372" t="s">
        <v>167</v>
      </c>
      <c r="B351" s="424"/>
    </row>
    <row r="352" hidden="1" customHeight="1" spans="1:2">
      <c r="A352" s="372" t="s">
        <v>386</v>
      </c>
      <c r="B352" s="424"/>
    </row>
    <row r="353" hidden="1" customHeight="1" spans="1:2">
      <c r="A353" s="372" t="s">
        <v>173</v>
      </c>
      <c r="B353" s="424"/>
    </row>
    <row r="354" hidden="1" customHeight="1" spans="1:2">
      <c r="A354" s="372" t="s">
        <v>387</v>
      </c>
      <c r="B354" s="424"/>
    </row>
    <row r="355" hidden="1" customHeight="1" spans="1:2">
      <c r="A355" s="427" t="s">
        <v>388</v>
      </c>
      <c r="B355" s="424">
        <f>SUM(B356:B366)</f>
        <v>0</v>
      </c>
    </row>
    <row r="356" hidden="1" customHeight="1" spans="1:2">
      <c r="A356" s="372" t="s">
        <v>165</v>
      </c>
      <c r="B356" s="424"/>
    </row>
    <row r="357" hidden="1" customHeight="1" spans="1:2">
      <c r="A357" s="372" t="s">
        <v>166</v>
      </c>
      <c r="B357" s="424"/>
    </row>
    <row r="358" hidden="1" customHeight="1" spans="1:2">
      <c r="A358" s="372" t="s">
        <v>167</v>
      </c>
      <c r="B358" s="424"/>
    </row>
    <row r="359" hidden="1" customHeight="1" spans="1:2">
      <c r="A359" s="372" t="s">
        <v>389</v>
      </c>
      <c r="B359" s="424"/>
    </row>
    <row r="360" hidden="1" customHeight="1" spans="1:2">
      <c r="A360" s="372" t="s">
        <v>390</v>
      </c>
      <c r="B360" s="424"/>
    </row>
    <row r="361" hidden="1" customHeight="1" spans="1:2">
      <c r="A361" s="372" t="s">
        <v>391</v>
      </c>
      <c r="B361" s="424"/>
    </row>
    <row r="362" hidden="1" customHeight="1" spans="1:2">
      <c r="A362" s="372" t="s">
        <v>392</v>
      </c>
      <c r="B362" s="424"/>
    </row>
    <row r="363" hidden="1" customHeight="1" spans="1:2">
      <c r="A363" s="372" t="s">
        <v>393</v>
      </c>
      <c r="B363" s="424"/>
    </row>
    <row r="364" hidden="1" customHeight="1" spans="1:2">
      <c r="A364" s="372" t="s">
        <v>394</v>
      </c>
      <c r="B364" s="424"/>
    </row>
    <row r="365" hidden="1" customHeight="1" spans="1:2">
      <c r="A365" s="372" t="s">
        <v>173</v>
      </c>
      <c r="B365" s="424"/>
    </row>
    <row r="366" hidden="1" customHeight="1" spans="1:2">
      <c r="A366" s="372" t="s">
        <v>395</v>
      </c>
      <c r="B366" s="424"/>
    </row>
    <row r="367" hidden="1" customHeight="1" spans="1:2">
      <c r="A367" s="427" t="s">
        <v>396</v>
      </c>
      <c r="B367" s="424">
        <f>SUM(B368:B375)</f>
        <v>0</v>
      </c>
    </row>
    <row r="368" hidden="1" customHeight="1" spans="1:2">
      <c r="A368" s="372" t="s">
        <v>165</v>
      </c>
      <c r="B368" s="424"/>
    </row>
    <row r="369" hidden="1" customHeight="1" spans="1:2">
      <c r="A369" s="372" t="s">
        <v>166</v>
      </c>
      <c r="B369" s="424"/>
    </row>
    <row r="370" hidden="1" customHeight="1" spans="1:2">
      <c r="A370" s="372" t="s">
        <v>167</v>
      </c>
      <c r="B370" s="424"/>
    </row>
    <row r="371" hidden="1" customHeight="1" spans="1:2">
      <c r="A371" s="372" t="s">
        <v>397</v>
      </c>
      <c r="B371" s="424"/>
    </row>
    <row r="372" hidden="1" customHeight="1" spans="1:2">
      <c r="A372" s="372" t="s">
        <v>398</v>
      </c>
      <c r="B372" s="424"/>
    </row>
    <row r="373" hidden="1" customHeight="1" spans="1:2">
      <c r="A373" s="372" t="s">
        <v>399</v>
      </c>
      <c r="B373" s="424"/>
    </row>
    <row r="374" hidden="1" customHeight="1" spans="1:2">
      <c r="A374" s="372" t="s">
        <v>173</v>
      </c>
      <c r="B374" s="424"/>
    </row>
    <row r="375" hidden="1" customHeight="1" spans="1:2">
      <c r="A375" s="372" t="s">
        <v>400</v>
      </c>
      <c r="B375" s="424"/>
    </row>
    <row r="376" hidden="1" customHeight="1" spans="1:2">
      <c r="A376" s="427" t="s">
        <v>401</v>
      </c>
      <c r="B376" s="424">
        <f>SUM(B377:B389)</f>
        <v>0</v>
      </c>
    </row>
    <row r="377" hidden="1" customHeight="1" spans="1:2">
      <c r="A377" s="372" t="s">
        <v>165</v>
      </c>
      <c r="B377" s="424"/>
    </row>
    <row r="378" hidden="1" customHeight="1" spans="1:2">
      <c r="A378" s="372" t="s">
        <v>166</v>
      </c>
      <c r="B378" s="424"/>
    </row>
    <row r="379" hidden="1" customHeight="1" spans="1:2">
      <c r="A379" s="372" t="s">
        <v>167</v>
      </c>
      <c r="B379" s="424"/>
    </row>
    <row r="380" hidden="1" customHeight="1" spans="1:2">
      <c r="A380" s="372" t="s">
        <v>402</v>
      </c>
      <c r="B380" s="424"/>
    </row>
    <row r="381" hidden="1" customHeight="1" spans="1:2">
      <c r="A381" s="372" t="s">
        <v>403</v>
      </c>
      <c r="B381" s="424"/>
    </row>
    <row r="382" hidden="1" customHeight="1" spans="1:2">
      <c r="A382" s="372" t="s">
        <v>404</v>
      </c>
      <c r="B382" s="424"/>
    </row>
    <row r="383" hidden="1" customHeight="1" spans="1:2">
      <c r="A383" s="372" t="s">
        <v>405</v>
      </c>
      <c r="B383" s="424"/>
    </row>
    <row r="384" hidden="1" customHeight="1" spans="1:2">
      <c r="A384" s="372" t="s">
        <v>406</v>
      </c>
      <c r="B384" s="424"/>
    </row>
    <row r="385" hidden="1" customHeight="1" spans="1:2">
      <c r="A385" s="372" t="s">
        <v>407</v>
      </c>
      <c r="B385" s="424"/>
    </row>
    <row r="386" hidden="1" customHeight="1" spans="1:2">
      <c r="A386" s="372" t="s">
        <v>408</v>
      </c>
      <c r="B386" s="424"/>
    </row>
    <row r="387" hidden="1" customHeight="1" spans="1:2">
      <c r="A387" s="372" t="s">
        <v>409</v>
      </c>
      <c r="B387" s="424"/>
    </row>
    <row r="388" hidden="1" customHeight="1" spans="1:2">
      <c r="A388" s="372" t="s">
        <v>173</v>
      </c>
      <c r="B388" s="424"/>
    </row>
    <row r="389" hidden="1" customHeight="1" spans="1:2">
      <c r="A389" s="372" t="s">
        <v>410</v>
      </c>
      <c r="B389" s="424"/>
    </row>
    <row r="390" hidden="1" customHeight="1" spans="1:2">
      <c r="A390" s="427" t="s">
        <v>411</v>
      </c>
      <c r="B390" s="424">
        <f>SUM(B391:B398)</f>
        <v>0</v>
      </c>
    </row>
    <row r="391" hidden="1" customHeight="1" spans="1:2">
      <c r="A391" s="372" t="s">
        <v>165</v>
      </c>
      <c r="B391" s="424"/>
    </row>
    <row r="392" hidden="1" customHeight="1" spans="1:2">
      <c r="A392" s="372" t="s">
        <v>166</v>
      </c>
      <c r="B392" s="424"/>
    </row>
    <row r="393" hidden="1" customHeight="1" spans="1:2">
      <c r="A393" s="372" t="s">
        <v>167</v>
      </c>
      <c r="B393" s="424"/>
    </row>
    <row r="394" hidden="1" customHeight="1" spans="1:2">
      <c r="A394" s="372" t="s">
        <v>412</v>
      </c>
      <c r="B394" s="424"/>
    </row>
    <row r="395" hidden="1" customHeight="1" spans="1:2">
      <c r="A395" s="372" t="s">
        <v>413</v>
      </c>
      <c r="B395" s="424"/>
    </row>
    <row r="396" hidden="1" customHeight="1" spans="1:2">
      <c r="A396" s="372" t="s">
        <v>414</v>
      </c>
      <c r="B396" s="424"/>
    </row>
    <row r="397" hidden="1" customHeight="1" spans="1:2">
      <c r="A397" s="372" t="s">
        <v>173</v>
      </c>
      <c r="B397" s="424"/>
    </row>
    <row r="398" hidden="1" customHeight="1" spans="1:2">
      <c r="A398" s="372" t="s">
        <v>415</v>
      </c>
      <c r="B398" s="424"/>
    </row>
    <row r="399" hidden="1" customHeight="1" spans="1:2">
      <c r="A399" s="427" t="s">
        <v>416</v>
      </c>
      <c r="B399" s="424">
        <f>SUM(B400:B407)</f>
        <v>0</v>
      </c>
    </row>
    <row r="400" hidden="1" customHeight="1" spans="1:2">
      <c r="A400" s="372" t="s">
        <v>165</v>
      </c>
      <c r="B400" s="424"/>
    </row>
    <row r="401" hidden="1" customHeight="1" spans="1:2">
      <c r="A401" s="372" t="s">
        <v>166</v>
      </c>
      <c r="B401" s="424"/>
    </row>
    <row r="402" hidden="1" customHeight="1" spans="1:2">
      <c r="A402" s="372" t="s">
        <v>167</v>
      </c>
      <c r="B402" s="424"/>
    </row>
    <row r="403" hidden="1" customHeight="1" spans="1:2">
      <c r="A403" s="372" t="s">
        <v>417</v>
      </c>
      <c r="B403" s="424"/>
    </row>
    <row r="404" hidden="1" customHeight="1" spans="1:2">
      <c r="A404" s="372" t="s">
        <v>418</v>
      </c>
      <c r="B404" s="424"/>
    </row>
    <row r="405" hidden="1" customHeight="1" spans="1:2">
      <c r="A405" s="372" t="s">
        <v>419</v>
      </c>
      <c r="B405" s="424"/>
    </row>
    <row r="406" hidden="1" customHeight="1" spans="1:2">
      <c r="A406" s="372" t="s">
        <v>173</v>
      </c>
      <c r="B406" s="424"/>
    </row>
    <row r="407" hidden="1" customHeight="1" spans="1:2">
      <c r="A407" s="372" t="s">
        <v>420</v>
      </c>
      <c r="B407" s="424"/>
    </row>
    <row r="408" hidden="1" customHeight="1" spans="1:2">
      <c r="A408" s="427" t="s">
        <v>421</v>
      </c>
      <c r="B408" s="424">
        <f>SUM(B409:B415)</f>
        <v>0</v>
      </c>
    </row>
    <row r="409" hidden="1" customHeight="1" spans="1:2">
      <c r="A409" s="372" t="s">
        <v>165</v>
      </c>
      <c r="B409" s="424"/>
    </row>
    <row r="410" hidden="1" customHeight="1" spans="1:2">
      <c r="A410" s="372" t="s">
        <v>166</v>
      </c>
      <c r="B410" s="424"/>
    </row>
    <row r="411" hidden="1" customHeight="1" spans="1:2">
      <c r="A411" s="372" t="s">
        <v>167</v>
      </c>
      <c r="B411" s="424"/>
    </row>
    <row r="412" hidden="1" customHeight="1" spans="1:2">
      <c r="A412" s="372" t="s">
        <v>422</v>
      </c>
      <c r="B412" s="424"/>
    </row>
    <row r="413" hidden="1" customHeight="1" spans="1:2">
      <c r="A413" s="372" t="s">
        <v>423</v>
      </c>
      <c r="B413" s="424"/>
    </row>
    <row r="414" hidden="1" customHeight="1" spans="1:2">
      <c r="A414" s="372" t="s">
        <v>173</v>
      </c>
      <c r="B414" s="424"/>
    </row>
    <row r="415" hidden="1" customHeight="1" spans="1:2">
      <c r="A415" s="372" t="s">
        <v>424</v>
      </c>
      <c r="B415" s="424"/>
    </row>
    <row r="416" hidden="1" customHeight="1" spans="1:2">
      <c r="A416" s="427" t="s">
        <v>425</v>
      </c>
      <c r="B416" s="424">
        <f>SUM(B417:B423)</f>
        <v>0</v>
      </c>
    </row>
    <row r="417" hidden="1" customHeight="1" spans="1:2">
      <c r="A417" s="372" t="s">
        <v>165</v>
      </c>
      <c r="B417" s="424"/>
    </row>
    <row r="418" hidden="1" customHeight="1" spans="1:2">
      <c r="A418" s="372" t="s">
        <v>166</v>
      </c>
      <c r="B418" s="424"/>
    </row>
    <row r="419" hidden="1" customHeight="1" spans="1:2">
      <c r="A419" s="372" t="s">
        <v>426</v>
      </c>
      <c r="B419" s="424"/>
    </row>
    <row r="420" hidden="1" customHeight="1" spans="1:2">
      <c r="A420" s="372" t="s">
        <v>427</v>
      </c>
      <c r="B420" s="424"/>
    </row>
    <row r="421" hidden="1" customHeight="1" spans="1:2">
      <c r="A421" s="372" t="s">
        <v>428</v>
      </c>
      <c r="B421" s="424"/>
    </row>
    <row r="422" hidden="1" customHeight="1" spans="1:2">
      <c r="A422" s="372" t="s">
        <v>381</v>
      </c>
      <c r="B422" s="424"/>
    </row>
    <row r="423" hidden="1" customHeight="1" spans="1:2">
      <c r="A423" s="372" t="s">
        <v>429</v>
      </c>
      <c r="B423" s="424"/>
    </row>
    <row r="424" hidden="1" customHeight="1" spans="1:2">
      <c r="A424" s="427" t="s">
        <v>430</v>
      </c>
      <c r="B424" s="424">
        <f>SUM(B425:B432)</f>
        <v>0</v>
      </c>
    </row>
    <row r="425" hidden="1" customHeight="1" spans="1:2">
      <c r="A425" s="372" t="s">
        <v>431</v>
      </c>
      <c r="B425" s="424"/>
    </row>
    <row r="426" hidden="1" customHeight="1" spans="1:2">
      <c r="A426" s="372" t="s">
        <v>165</v>
      </c>
      <c r="B426" s="424"/>
    </row>
    <row r="427" hidden="1" customHeight="1" spans="1:2">
      <c r="A427" s="372" t="s">
        <v>432</v>
      </c>
      <c r="B427" s="424"/>
    </row>
    <row r="428" hidden="1" customHeight="1" spans="1:2">
      <c r="A428" s="372" t="s">
        <v>433</v>
      </c>
      <c r="B428" s="424"/>
    </row>
    <row r="429" hidden="1" customHeight="1" spans="1:2">
      <c r="A429" s="372" t="s">
        <v>434</v>
      </c>
      <c r="B429" s="424"/>
    </row>
    <row r="430" hidden="1" customHeight="1" spans="1:2">
      <c r="A430" s="372" t="s">
        <v>435</v>
      </c>
      <c r="B430" s="424"/>
    </row>
    <row r="431" hidden="1" customHeight="1" spans="1:2">
      <c r="A431" s="372" t="s">
        <v>436</v>
      </c>
      <c r="B431" s="424"/>
    </row>
    <row r="432" hidden="1" customHeight="1" spans="1:2">
      <c r="A432" s="372" t="s">
        <v>437</v>
      </c>
      <c r="B432" s="424"/>
    </row>
    <row r="433" customHeight="1" spans="1:2">
      <c r="A433" s="427" t="s">
        <v>438</v>
      </c>
      <c r="B433" s="424">
        <f>SUM(B434:B435)</f>
        <v>32</v>
      </c>
    </row>
    <row r="434" customHeight="1" spans="1:2">
      <c r="A434" s="372" t="s">
        <v>439</v>
      </c>
      <c r="B434" s="424">
        <v>32</v>
      </c>
    </row>
    <row r="435" hidden="1" customHeight="1" spans="1:2">
      <c r="A435" s="372" t="s">
        <v>440</v>
      </c>
      <c r="B435" s="424"/>
    </row>
    <row r="436" customHeight="1" spans="1:2">
      <c r="A436" s="427" t="s">
        <v>441</v>
      </c>
      <c r="B436" s="424">
        <f>SUM(B437,B442,B451,B458,B464,B468,B472,B476,B482,B489)</f>
        <v>31</v>
      </c>
    </row>
    <row r="437" hidden="1" customHeight="1" spans="1:2">
      <c r="A437" s="427" t="s">
        <v>442</v>
      </c>
      <c r="B437" s="424">
        <f>SUM(B438:B441)</f>
        <v>0</v>
      </c>
    </row>
    <row r="438" hidden="1" customHeight="1" spans="1:2">
      <c r="A438" s="372" t="s">
        <v>165</v>
      </c>
      <c r="B438" s="424"/>
    </row>
    <row r="439" hidden="1" customHeight="1" spans="1:2">
      <c r="A439" s="372" t="s">
        <v>166</v>
      </c>
      <c r="B439" s="424"/>
    </row>
    <row r="440" hidden="1" customHeight="1" spans="1:2">
      <c r="A440" s="372" t="s">
        <v>167</v>
      </c>
      <c r="B440" s="424"/>
    </row>
    <row r="441" hidden="1" customHeight="1" spans="1:2">
      <c r="A441" s="372" t="s">
        <v>443</v>
      </c>
      <c r="B441" s="424"/>
    </row>
    <row r="442" customHeight="1" spans="1:2">
      <c r="A442" s="427" t="s">
        <v>444</v>
      </c>
      <c r="B442" s="424">
        <f>SUM(B443:B450)</f>
        <v>31</v>
      </c>
    </row>
    <row r="443" customHeight="1" spans="1:2">
      <c r="A443" s="372" t="s">
        <v>445</v>
      </c>
      <c r="B443" s="424">
        <v>11</v>
      </c>
    </row>
    <row r="444" customHeight="1" spans="1:2">
      <c r="A444" s="372" t="s">
        <v>446</v>
      </c>
      <c r="B444" s="424">
        <v>20</v>
      </c>
    </row>
    <row r="445" hidden="1" customHeight="1" spans="1:2">
      <c r="A445" s="372" t="s">
        <v>447</v>
      </c>
      <c r="B445" s="424"/>
    </row>
    <row r="446" hidden="1" customHeight="1" spans="1:2">
      <c r="A446" s="372" t="s">
        <v>448</v>
      </c>
      <c r="B446" s="424"/>
    </row>
    <row r="447" hidden="1" customHeight="1" spans="1:2">
      <c r="A447" s="372" t="s">
        <v>449</v>
      </c>
      <c r="B447" s="424"/>
    </row>
    <row r="448" hidden="1" customHeight="1" spans="1:2">
      <c r="A448" s="372" t="s">
        <v>450</v>
      </c>
      <c r="B448" s="424"/>
    </row>
    <row r="449" hidden="1" customHeight="1" spans="1:2">
      <c r="A449" s="372" t="s">
        <v>451</v>
      </c>
      <c r="B449" s="424"/>
    </row>
    <row r="450" hidden="1" customHeight="1" spans="1:2">
      <c r="A450" s="372" t="s">
        <v>452</v>
      </c>
      <c r="B450" s="424"/>
    </row>
    <row r="451" hidden="1" customHeight="1" spans="1:2">
      <c r="A451" s="427" t="s">
        <v>453</v>
      </c>
      <c r="B451" s="424">
        <f>SUM(B452:B457)</f>
        <v>0</v>
      </c>
    </row>
    <row r="452" hidden="1" customHeight="1" spans="1:2">
      <c r="A452" s="372" t="s">
        <v>454</v>
      </c>
      <c r="B452" s="424"/>
    </row>
    <row r="453" hidden="1" customHeight="1" spans="1:2">
      <c r="A453" s="372" t="s">
        <v>455</v>
      </c>
      <c r="B453" s="424"/>
    </row>
    <row r="454" hidden="1" customHeight="1" spans="1:2">
      <c r="A454" s="372" t="s">
        <v>456</v>
      </c>
      <c r="B454" s="424"/>
    </row>
    <row r="455" hidden="1" customHeight="1" spans="1:2">
      <c r="A455" s="372" t="s">
        <v>457</v>
      </c>
      <c r="B455" s="424"/>
    </row>
    <row r="456" hidden="1" customHeight="1" spans="1:2">
      <c r="A456" s="372" t="s">
        <v>458</v>
      </c>
      <c r="B456" s="424"/>
    </row>
    <row r="457" hidden="1" customHeight="1" spans="1:2">
      <c r="A457" s="372" t="s">
        <v>459</v>
      </c>
      <c r="B457" s="424"/>
    </row>
    <row r="458" hidden="1" customHeight="1" spans="1:2">
      <c r="A458" s="427" t="s">
        <v>460</v>
      </c>
      <c r="B458" s="424">
        <f>SUM(B459:B463)</f>
        <v>0</v>
      </c>
    </row>
    <row r="459" hidden="1" customHeight="1" spans="1:2">
      <c r="A459" s="372" t="s">
        <v>461</v>
      </c>
      <c r="B459" s="424"/>
    </row>
    <row r="460" hidden="1" customHeight="1" spans="1:2">
      <c r="A460" s="372" t="s">
        <v>462</v>
      </c>
      <c r="B460" s="424"/>
    </row>
    <row r="461" hidden="1" customHeight="1" spans="1:2">
      <c r="A461" s="372" t="s">
        <v>463</v>
      </c>
      <c r="B461" s="424"/>
    </row>
    <row r="462" hidden="1" customHeight="1" spans="1:2">
      <c r="A462" s="372" t="s">
        <v>464</v>
      </c>
      <c r="B462" s="424"/>
    </row>
    <row r="463" hidden="1" customHeight="1" spans="1:2">
      <c r="A463" s="372" t="s">
        <v>465</v>
      </c>
      <c r="B463" s="424"/>
    </row>
    <row r="464" hidden="1" customHeight="1" spans="1:2">
      <c r="A464" s="427" t="s">
        <v>466</v>
      </c>
      <c r="B464" s="424">
        <f>SUM(B465:B467)</f>
        <v>0</v>
      </c>
    </row>
    <row r="465" hidden="1" customHeight="1" spans="1:2">
      <c r="A465" s="372" t="s">
        <v>467</v>
      </c>
      <c r="B465" s="424"/>
    </row>
    <row r="466" hidden="1" customHeight="1" spans="1:2">
      <c r="A466" s="372" t="s">
        <v>468</v>
      </c>
      <c r="B466" s="424"/>
    </row>
    <row r="467" hidden="1" customHeight="1" spans="1:2">
      <c r="A467" s="372" t="s">
        <v>469</v>
      </c>
      <c r="B467" s="424"/>
    </row>
    <row r="468" hidden="1" customHeight="1" spans="1:2">
      <c r="A468" s="427" t="s">
        <v>470</v>
      </c>
      <c r="B468" s="424">
        <f>SUM(B469:B471)</f>
        <v>0</v>
      </c>
    </row>
    <row r="469" hidden="1" customHeight="1" spans="1:2">
      <c r="A469" s="372" t="s">
        <v>471</v>
      </c>
      <c r="B469" s="424"/>
    </row>
    <row r="470" hidden="1" customHeight="1" spans="1:2">
      <c r="A470" s="372" t="s">
        <v>472</v>
      </c>
      <c r="B470" s="424"/>
    </row>
    <row r="471" hidden="1" customHeight="1" spans="1:2">
      <c r="A471" s="372" t="s">
        <v>473</v>
      </c>
      <c r="B471" s="424"/>
    </row>
    <row r="472" hidden="1" customHeight="1" spans="1:2">
      <c r="A472" s="427" t="s">
        <v>474</v>
      </c>
      <c r="B472" s="424">
        <f>SUM(B473:B475)</f>
        <v>0</v>
      </c>
    </row>
    <row r="473" hidden="1" customHeight="1" spans="1:2">
      <c r="A473" s="372" t="s">
        <v>475</v>
      </c>
      <c r="B473" s="424"/>
    </row>
    <row r="474" hidden="1" customHeight="1" spans="1:2">
      <c r="A474" s="372" t="s">
        <v>476</v>
      </c>
      <c r="B474" s="424"/>
    </row>
    <row r="475" hidden="1" customHeight="1" spans="1:2">
      <c r="A475" s="372" t="s">
        <v>477</v>
      </c>
      <c r="B475" s="424"/>
    </row>
    <row r="476" hidden="1" customHeight="1" spans="1:2">
      <c r="A476" s="427" t="s">
        <v>478</v>
      </c>
      <c r="B476" s="424">
        <f>SUM(B477:B481)</f>
        <v>0</v>
      </c>
    </row>
    <row r="477" hidden="1" customHeight="1" spans="1:2">
      <c r="A477" s="372" t="s">
        <v>479</v>
      </c>
      <c r="B477" s="424"/>
    </row>
    <row r="478" hidden="1" customHeight="1" spans="1:2">
      <c r="A478" s="372" t="s">
        <v>480</v>
      </c>
      <c r="B478" s="424"/>
    </row>
    <row r="479" hidden="1" customHeight="1" spans="1:2">
      <c r="A479" s="372" t="s">
        <v>481</v>
      </c>
      <c r="B479" s="424"/>
    </row>
    <row r="480" hidden="1" customHeight="1" spans="1:2">
      <c r="A480" s="372" t="s">
        <v>482</v>
      </c>
      <c r="B480" s="424"/>
    </row>
    <row r="481" hidden="1" customHeight="1" spans="1:2">
      <c r="A481" s="372" t="s">
        <v>483</v>
      </c>
      <c r="B481" s="424"/>
    </row>
    <row r="482" hidden="1" customHeight="1" spans="1:2">
      <c r="A482" s="427" t="s">
        <v>484</v>
      </c>
      <c r="B482" s="424">
        <f>SUM(B483:B488)</f>
        <v>0</v>
      </c>
    </row>
    <row r="483" hidden="1" customHeight="1" spans="1:2">
      <c r="A483" s="372" t="s">
        <v>485</v>
      </c>
      <c r="B483" s="424"/>
    </row>
    <row r="484" hidden="1" customHeight="1" spans="1:2">
      <c r="A484" s="372" t="s">
        <v>486</v>
      </c>
      <c r="B484" s="424"/>
    </row>
    <row r="485" hidden="1" customHeight="1" spans="1:2">
      <c r="A485" s="372" t="s">
        <v>487</v>
      </c>
      <c r="B485" s="424"/>
    </row>
    <row r="486" hidden="1" customHeight="1" spans="1:2">
      <c r="A486" s="372" t="s">
        <v>488</v>
      </c>
      <c r="B486" s="424"/>
    </row>
    <row r="487" hidden="1" customHeight="1" spans="1:2">
      <c r="A487" s="372" t="s">
        <v>489</v>
      </c>
      <c r="B487" s="424"/>
    </row>
    <row r="488" hidden="1" customHeight="1" spans="1:2">
      <c r="A488" s="372" t="s">
        <v>490</v>
      </c>
      <c r="B488" s="424"/>
    </row>
    <row r="489" hidden="1" customHeight="1" spans="1:2">
      <c r="A489" s="427" t="s">
        <v>491</v>
      </c>
      <c r="B489" s="424">
        <f>SUM(B490)</f>
        <v>0</v>
      </c>
    </row>
    <row r="490" hidden="1" customHeight="1" spans="1:2">
      <c r="A490" s="372" t="s">
        <v>492</v>
      </c>
      <c r="B490" s="424"/>
    </row>
    <row r="491" customHeight="1" spans="1:2">
      <c r="A491" s="427" t="s">
        <v>493</v>
      </c>
      <c r="B491" s="424">
        <f>SUM(B492,B497,B506,B512,B518,B523,B528,B535,B539,B542)</f>
        <v>8</v>
      </c>
    </row>
    <row r="492" hidden="1" customHeight="1" spans="1:2">
      <c r="A492" s="427" t="s">
        <v>494</v>
      </c>
      <c r="B492" s="424">
        <f>SUM(B493:B496)</f>
        <v>0</v>
      </c>
    </row>
    <row r="493" hidden="1" customHeight="1" spans="1:2">
      <c r="A493" s="372" t="s">
        <v>165</v>
      </c>
      <c r="B493" s="424"/>
    </row>
    <row r="494" hidden="1" customHeight="1" spans="1:2">
      <c r="A494" s="372" t="s">
        <v>166</v>
      </c>
      <c r="B494" s="424"/>
    </row>
    <row r="495" hidden="1" customHeight="1" spans="1:2">
      <c r="A495" s="372" t="s">
        <v>167</v>
      </c>
      <c r="B495" s="424"/>
    </row>
    <row r="496" hidden="1" customHeight="1" spans="1:2">
      <c r="A496" s="372" t="s">
        <v>495</v>
      </c>
      <c r="B496" s="424"/>
    </row>
    <row r="497" hidden="1" customHeight="1" spans="1:2">
      <c r="A497" s="427" t="s">
        <v>496</v>
      </c>
      <c r="B497" s="424">
        <f>SUM(B498:B505)</f>
        <v>0</v>
      </c>
    </row>
    <row r="498" hidden="1" customHeight="1" spans="1:2">
      <c r="A498" s="372" t="s">
        <v>497</v>
      </c>
      <c r="B498" s="424"/>
    </row>
    <row r="499" hidden="1" customHeight="1" spans="1:2">
      <c r="A499" s="372" t="s">
        <v>498</v>
      </c>
      <c r="B499" s="424"/>
    </row>
    <row r="500" hidden="1" customHeight="1" spans="1:2">
      <c r="A500" s="372" t="s">
        <v>499</v>
      </c>
      <c r="B500" s="424"/>
    </row>
    <row r="501" hidden="1" customHeight="1" spans="1:2">
      <c r="A501" s="372" t="s">
        <v>500</v>
      </c>
      <c r="B501" s="424"/>
    </row>
    <row r="502" hidden="1" customHeight="1" spans="1:2">
      <c r="A502" s="372" t="s">
        <v>501</v>
      </c>
      <c r="B502" s="424"/>
    </row>
    <row r="503" hidden="1" customHeight="1" spans="1:2">
      <c r="A503" s="372" t="s">
        <v>502</v>
      </c>
      <c r="B503" s="424"/>
    </row>
    <row r="504" hidden="1" customHeight="1" spans="1:2">
      <c r="A504" s="372" t="s">
        <v>503</v>
      </c>
      <c r="B504" s="424"/>
    </row>
    <row r="505" hidden="1" customHeight="1" spans="1:2">
      <c r="A505" s="372" t="s">
        <v>504</v>
      </c>
      <c r="B505" s="424"/>
    </row>
    <row r="506" hidden="1" customHeight="1" spans="1:2">
      <c r="A506" s="427" t="s">
        <v>505</v>
      </c>
      <c r="B506" s="424">
        <f>SUM(B507:B511)</f>
        <v>0</v>
      </c>
    </row>
    <row r="507" hidden="1" customHeight="1" spans="1:2">
      <c r="A507" s="372" t="s">
        <v>497</v>
      </c>
      <c r="B507" s="424"/>
    </row>
    <row r="508" hidden="1" customHeight="1" spans="1:2">
      <c r="A508" s="372" t="s">
        <v>506</v>
      </c>
      <c r="B508" s="424"/>
    </row>
    <row r="509" hidden="1" customHeight="1" spans="1:2">
      <c r="A509" s="372" t="s">
        <v>507</v>
      </c>
      <c r="B509" s="424"/>
    </row>
    <row r="510" hidden="1" customHeight="1" spans="1:2">
      <c r="A510" s="372" t="s">
        <v>508</v>
      </c>
      <c r="B510" s="424"/>
    </row>
    <row r="511" hidden="1" customHeight="1" spans="1:2">
      <c r="A511" s="372" t="s">
        <v>509</v>
      </c>
      <c r="B511" s="424"/>
    </row>
    <row r="512" hidden="1" customHeight="1" spans="1:2">
      <c r="A512" s="427" t="s">
        <v>510</v>
      </c>
      <c r="B512" s="424">
        <f>SUM(B513:B517)</f>
        <v>0</v>
      </c>
    </row>
    <row r="513" hidden="1" customHeight="1" spans="1:2">
      <c r="A513" s="372" t="s">
        <v>497</v>
      </c>
      <c r="B513" s="424"/>
    </row>
    <row r="514" hidden="1" customHeight="1" spans="1:2">
      <c r="A514" s="372" t="s">
        <v>511</v>
      </c>
      <c r="B514" s="424"/>
    </row>
    <row r="515" hidden="1" customHeight="1" spans="1:2">
      <c r="A515" s="372" t="s">
        <v>512</v>
      </c>
      <c r="B515" s="424"/>
    </row>
    <row r="516" hidden="1" customHeight="1" spans="1:2">
      <c r="A516" s="372" t="s">
        <v>513</v>
      </c>
      <c r="B516" s="424"/>
    </row>
    <row r="517" hidden="1" customHeight="1" spans="1:2">
      <c r="A517" s="372" t="s">
        <v>514</v>
      </c>
      <c r="B517" s="424"/>
    </row>
    <row r="518" hidden="1" customHeight="1" spans="1:2">
      <c r="A518" s="427" t="s">
        <v>515</v>
      </c>
      <c r="B518" s="424">
        <f>SUM(B519:B522)</f>
        <v>0</v>
      </c>
    </row>
    <row r="519" hidden="1" customHeight="1" spans="1:2">
      <c r="A519" s="372" t="s">
        <v>497</v>
      </c>
      <c r="B519" s="424"/>
    </row>
    <row r="520" hidden="1" customHeight="1" spans="1:2">
      <c r="A520" s="372" t="s">
        <v>516</v>
      </c>
      <c r="B520" s="424"/>
    </row>
    <row r="521" hidden="1" customHeight="1" spans="1:2">
      <c r="A521" s="372" t="s">
        <v>517</v>
      </c>
      <c r="B521" s="424"/>
    </row>
    <row r="522" hidden="1" customHeight="1" spans="1:2">
      <c r="A522" s="372" t="s">
        <v>518</v>
      </c>
      <c r="B522" s="424"/>
    </row>
    <row r="523" hidden="1" customHeight="1" spans="1:2">
      <c r="A523" s="427" t="s">
        <v>519</v>
      </c>
      <c r="B523" s="424">
        <f>SUM(B524:B527)</f>
        <v>0</v>
      </c>
    </row>
    <row r="524" hidden="1" customHeight="1" spans="1:2">
      <c r="A524" s="372" t="s">
        <v>520</v>
      </c>
      <c r="B524" s="424"/>
    </row>
    <row r="525" hidden="1" customHeight="1" spans="1:2">
      <c r="A525" s="372" t="s">
        <v>521</v>
      </c>
      <c r="B525" s="424"/>
    </row>
    <row r="526" hidden="1" customHeight="1" spans="1:2">
      <c r="A526" s="372" t="s">
        <v>522</v>
      </c>
      <c r="B526" s="424"/>
    </row>
    <row r="527" hidden="1" customHeight="1" spans="1:2">
      <c r="A527" s="372" t="s">
        <v>523</v>
      </c>
      <c r="B527" s="424"/>
    </row>
    <row r="528" customHeight="1" spans="1:2">
      <c r="A528" s="427" t="s">
        <v>524</v>
      </c>
      <c r="B528" s="424">
        <f>SUM(B529:B534)</f>
        <v>1</v>
      </c>
    </row>
    <row r="529" hidden="1" customHeight="1" spans="1:2">
      <c r="A529" s="372" t="s">
        <v>497</v>
      </c>
      <c r="B529" s="424"/>
    </row>
    <row r="530" customHeight="1" spans="1:2">
      <c r="A530" s="372" t="s">
        <v>525</v>
      </c>
      <c r="B530" s="424">
        <v>1</v>
      </c>
    </row>
    <row r="531" hidden="1" customHeight="1" spans="1:2">
      <c r="A531" s="372" t="s">
        <v>526</v>
      </c>
      <c r="B531" s="424"/>
    </row>
    <row r="532" hidden="1" customHeight="1" spans="1:2">
      <c r="A532" s="372" t="s">
        <v>527</v>
      </c>
      <c r="B532" s="424"/>
    </row>
    <row r="533" hidden="1" customHeight="1" spans="1:2">
      <c r="A533" s="372" t="s">
        <v>528</v>
      </c>
      <c r="B533" s="424"/>
    </row>
    <row r="534" hidden="1" customHeight="1" spans="1:2">
      <c r="A534" s="372" t="s">
        <v>529</v>
      </c>
      <c r="B534" s="424"/>
    </row>
    <row r="535" hidden="1" customHeight="1" spans="1:2">
      <c r="A535" s="427" t="s">
        <v>530</v>
      </c>
      <c r="B535" s="424">
        <f>SUM(B536:B538)</f>
        <v>0</v>
      </c>
    </row>
    <row r="536" hidden="1" customHeight="1" spans="1:2">
      <c r="A536" s="372" t="s">
        <v>531</v>
      </c>
      <c r="B536" s="424"/>
    </row>
    <row r="537" hidden="1" customHeight="1" spans="1:2">
      <c r="A537" s="372" t="s">
        <v>532</v>
      </c>
      <c r="B537" s="424"/>
    </row>
    <row r="538" hidden="1" customHeight="1" spans="1:2">
      <c r="A538" s="372" t="s">
        <v>533</v>
      </c>
      <c r="B538" s="424"/>
    </row>
    <row r="539" hidden="1" customHeight="1" spans="1:2">
      <c r="A539" s="427" t="s">
        <v>534</v>
      </c>
      <c r="B539" s="424">
        <f>SUM(B540:B541)</f>
        <v>0</v>
      </c>
    </row>
    <row r="540" hidden="1" customHeight="1" spans="1:2">
      <c r="A540" s="372" t="s">
        <v>535</v>
      </c>
      <c r="B540" s="424"/>
    </row>
    <row r="541" hidden="1" customHeight="1" spans="1:2">
      <c r="A541" s="372" t="s">
        <v>536</v>
      </c>
      <c r="B541" s="424"/>
    </row>
    <row r="542" customHeight="1" spans="1:2">
      <c r="A542" s="427" t="s">
        <v>537</v>
      </c>
      <c r="B542" s="424">
        <f>SUM(B543:B546)</f>
        <v>7</v>
      </c>
    </row>
    <row r="543" hidden="1" customHeight="1" spans="1:2">
      <c r="A543" s="372" t="s">
        <v>538</v>
      </c>
      <c r="B543" s="424"/>
    </row>
    <row r="544" hidden="1" customHeight="1" spans="1:2">
      <c r="A544" s="372" t="s">
        <v>539</v>
      </c>
      <c r="B544" s="424"/>
    </row>
    <row r="545" hidden="1" customHeight="1" spans="1:2">
      <c r="A545" s="372" t="s">
        <v>540</v>
      </c>
      <c r="B545" s="424"/>
    </row>
    <row r="546" customHeight="1" spans="1:2">
      <c r="A546" s="372" t="s">
        <v>541</v>
      </c>
      <c r="B546" s="424">
        <v>7</v>
      </c>
    </row>
    <row r="547" customHeight="1" spans="1:2">
      <c r="A547" s="427" t="s">
        <v>542</v>
      </c>
      <c r="B547" s="424">
        <f>SUM(B548,B562,B570,B581,B592)</f>
        <v>171</v>
      </c>
    </row>
    <row r="548" customHeight="1" spans="1:2">
      <c r="A548" s="427" t="s">
        <v>543</v>
      </c>
      <c r="B548" s="424">
        <f>SUM(B549:B561)</f>
        <v>160</v>
      </c>
    </row>
    <row r="549" hidden="1" customHeight="1" spans="1:2">
      <c r="A549" s="372" t="s">
        <v>165</v>
      </c>
      <c r="B549" s="424"/>
    </row>
    <row r="550" customHeight="1" spans="1:2">
      <c r="A550" s="372" t="s">
        <v>166</v>
      </c>
      <c r="B550" s="424">
        <v>1</v>
      </c>
    </row>
    <row r="551" hidden="1" customHeight="1" spans="1:2">
      <c r="A551" s="372" t="s">
        <v>167</v>
      </c>
      <c r="B551" s="424"/>
    </row>
    <row r="552" hidden="1" customHeight="1" spans="1:2">
      <c r="A552" s="372" t="s">
        <v>544</v>
      </c>
      <c r="B552" s="424"/>
    </row>
    <row r="553" hidden="1" customHeight="1" spans="1:2">
      <c r="A553" s="372" t="s">
        <v>545</v>
      </c>
      <c r="B553" s="424"/>
    </row>
    <row r="554" hidden="1" customHeight="1" spans="1:2">
      <c r="A554" s="372" t="s">
        <v>546</v>
      </c>
      <c r="B554" s="424"/>
    </row>
    <row r="555" hidden="1" customHeight="1" spans="1:2">
      <c r="A555" s="372" t="s">
        <v>547</v>
      </c>
      <c r="B555" s="424"/>
    </row>
    <row r="556" hidden="1" customHeight="1" spans="1:2">
      <c r="A556" s="372" t="s">
        <v>548</v>
      </c>
      <c r="B556" s="424"/>
    </row>
    <row r="557" hidden="1" customHeight="1" spans="1:2">
      <c r="A557" s="372" t="s">
        <v>549</v>
      </c>
      <c r="B557" s="424"/>
    </row>
    <row r="558" hidden="1" customHeight="1" spans="1:2">
      <c r="A558" s="372" t="s">
        <v>550</v>
      </c>
      <c r="B558" s="424"/>
    </row>
    <row r="559" hidden="1" customHeight="1" spans="1:2">
      <c r="A559" s="372" t="s">
        <v>551</v>
      </c>
      <c r="B559" s="424"/>
    </row>
    <row r="560" hidden="1" customHeight="1" spans="1:2">
      <c r="A560" s="372" t="s">
        <v>552</v>
      </c>
      <c r="B560" s="424"/>
    </row>
    <row r="561" customHeight="1" spans="1:2">
      <c r="A561" s="372" t="s">
        <v>553</v>
      </c>
      <c r="B561" s="424">
        <v>159</v>
      </c>
    </row>
    <row r="562" hidden="1" customHeight="1" spans="1:2">
      <c r="A562" s="427" t="s">
        <v>554</v>
      </c>
      <c r="B562" s="424">
        <f>SUM(B563:B569)</f>
        <v>0</v>
      </c>
    </row>
    <row r="563" hidden="1" customHeight="1" spans="1:2">
      <c r="A563" s="372" t="s">
        <v>165</v>
      </c>
      <c r="B563" s="424"/>
    </row>
    <row r="564" hidden="1" customHeight="1" spans="1:2">
      <c r="A564" s="372" t="s">
        <v>166</v>
      </c>
      <c r="B564" s="424"/>
    </row>
    <row r="565" hidden="1" customHeight="1" spans="1:2">
      <c r="A565" s="372" t="s">
        <v>167</v>
      </c>
      <c r="B565" s="424"/>
    </row>
    <row r="566" hidden="1" customHeight="1" spans="1:2">
      <c r="A566" s="372" t="s">
        <v>555</v>
      </c>
      <c r="B566" s="424"/>
    </row>
    <row r="567" hidden="1" customHeight="1" spans="1:2">
      <c r="A567" s="372" t="s">
        <v>556</v>
      </c>
      <c r="B567" s="424"/>
    </row>
    <row r="568" hidden="1" customHeight="1" spans="1:2">
      <c r="A568" s="372" t="s">
        <v>557</v>
      </c>
      <c r="B568" s="424"/>
    </row>
    <row r="569" hidden="1" customHeight="1" spans="1:2">
      <c r="A569" s="372" t="s">
        <v>558</v>
      </c>
      <c r="B569" s="424"/>
    </row>
    <row r="570" customHeight="1" spans="1:2">
      <c r="A570" s="427" t="s">
        <v>559</v>
      </c>
      <c r="B570" s="424">
        <f>SUM(B571:B580)</f>
        <v>9</v>
      </c>
    </row>
    <row r="571" hidden="1" customHeight="1" spans="1:2">
      <c r="A571" s="372" t="s">
        <v>165</v>
      </c>
      <c r="B571" s="424"/>
    </row>
    <row r="572" hidden="1" customHeight="1" spans="1:2">
      <c r="A572" s="372" t="s">
        <v>166</v>
      </c>
      <c r="B572" s="424"/>
    </row>
    <row r="573" hidden="1" customHeight="1" spans="1:2">
      <c r="A573" s="372" t="s">
        <v>167</v>
      </c>
      <c r="B573" s="424"/>
    </row>
    <row r="574" hidden="1" customHeight="1" spans="1:2">
      <c r="A574" s="372" t="s">
        <v>560</v>
      </c>
      <c r="B574" s="424"/>
    </row>
    <row r="575" hidden="1" customHeight="1" spans="1:2">
      <c r="A575" s="372" t="s">
        <v>561</v>
      </c>
      <c r="B575" s="424"/>
    </row>
    <row r="576" hidden="1" customHeight="1" spans="1:2">
      <c r="A576" s="372" t="s">
        <v>562</v>
      </c>
      <c r="B576" s="424"/>
    </row>
    <row r="577" hidden="1" customHeight="1" spans="1:2">
      <c r="A577" s="372" t="s">
        <v>563</v>
      </c>
      <c r="B577" s="424"/>
    </row>
    <row r="578" customHeight="1" spans="1:2">
      <c r="A578" s="372" t="s">
        <v>564</v>
      </c>
      <c r="B578" s="424">
        <v>8</v>
      </c>
    </row>
    <row r="579" hidden="1" customHeight="1" spans="1:2">
      <c r="A579" s="372" t="s">
        <v>565</v>
      </c>
      <c r="B579" s="424"/>
    </row>
    <row r="580" customHeight="1" spans="1:2">
      <c r="A580" s="372" t="s">
        <v>566</v>
      </c>
      <c r="B580" s="424">
        <v>1</v>
      </c>
    </row>
    <row r="581" hidden="1" customHeight="1" spans="1:2">
      <c r="A581" s="427" t="s">
        <v>567</v>
      </c>
      <c r="B581" s="424">
        <f>SUM(B582:B591)</f>
        <v>0</v>
      </c>
    </row>
    <row r="582" hidden="1" customHeight="1" spans="1:2">
      <c r="A582" s="372" t="s">
        <v>165</v>
      </c>
      <c r="B582" s="424"/>
    </row>
    <row r="583" hidden="1" customHeight="1" spans="1:2">
      <c r="A583" s="372" t="s">
        <v>166</v>
      </c>
      <c r="B583" s="424"/>
    </row>
    <row r="584" hidden="1" customHeight="1" spans="1:2">
      <c r="A584" s="372" t="s">
        <v>167</v>
      </c>
      <c r="B584" s="424"/>
    </row>
    <row r="585" hidden="1" customHeight="1" spans="1:2">
      <c r="A585" s="372" t="s">
        <v>568</v>
      </c>
      <c r="B585" s="424"/>
    </row>
    <row r="586" hidden="1" customHeight="1" spans="1:2">
      <c r="A586" s="372" t="s">
        <v>569</v>
      </c>
      <c r="B586" s="424"/>
    </row>
    <row r="587" hidden="1" customHeight="1" spans="1:2">
      <c r="A587" s="372" t="s">
        <v>570</v>
      </c>
      <c r="B587" s="424"/>
    </row>
    <row r="588" hidden="1" customHeight="1" spans="1:2">
      <c r="A588" s="372" t="s">
        <v>571</v>
      </c>
      <c r="B588" s="424"/>
    </row>
    <row r="589" hidden="1" customHeight="1" spans="1:2">
      <c r="A589" s="372" t="s">
        <v>572</v>
      </c>
      <c r="B589" s="424"/>
    </row>
    <row r="590" hidden="1" customHeight="1" spans="1:2">
      <c r="A590" s="372" t="s">
        <v>573</v>
      </c>
      <c r="B590" s="424"/>
    </row>
    <row r="591" hidden="1" customHeight="1" spans="1:2">
      <c r="A591" s="372" t="s">
        <v>574</v>
      </c>
      <c r="B591" s="424"/>
    </row>
    <row r="592" customHeight="1" spans="1:2">
      <c r="A592" s="427" t="s">
        <v>575</v>
      </c>
      <c r="B592" s="424">
        <f>SUM(B593:B595)</f>
        <v>2</v>
      </c>
    </row>
    <row r="593" hidden="1" customHeight="1" spans="1:2">
      <c r="A593" s="372" t="s">
        <v>576</v>
      </c>
      <c r="B593" s="424"/>
    </row>
    <row r="594" hidden="1" customHeight="1" spans="1:2">
      <c r="A594" s="372" t="s">
        <v>577</v>
      </c>
      <c r="B594" s="424"/>
    </row>
    <row r="595" customHeight="1" spans="1:2">
      <c r="A595" s="372" t="s">
        <v>578</v>
      </c>
      <c r="B595" s="424">
        <v>2</v>
      </c>
    </row>
    <row r="596" customHeight="1" spans="1:2">
      <c r="A596" s="427" t="s">
        <v>579</v>
      </c>
      <c r="B596" s="424">
        <f>SUM(B597,B611,B622,B624,B633,B637,B647,B655,B661,B668,B677,B682,B687,B690,B693,B696,B699,B702,B706,B711)</f>
        <v>474</v>
      </c>
    </row>
    <row r="597" customHeight="1" spans="1:2">
      <c r="A597" s="427" t="s">
        <v>580</v>
      </c>
      <c r="B597" s="424">
        <f>SUM(B598:B610)</f>
        <v>68</v>
      </c>
    </row>
    <row r="598" hidden="1" customHeight="1" spans="1:2">
      <c r="A598" s="372" t="s">
        <v>165</v>
      </c>
      <c r="B598" s="424"/>
    </row>
    <row r="599" customHeight="1" spans="1:2">
      <c r="A599" s="372" t="s">
        <v>166</v>
      </c>
      <c r="B599" s="424">
        <v>18</v>
      </c>
    </row>
    <row r="600" hidden="1" customHeight="1" spans="1:2">
      <c r="A600" s="372" t="s">
        <v>167</v>
      </c>
      <c r="B600" s="424"/>
    </row>
    <row r="601" hidden="1" customHeight="1" spans="1:2">
      <c r="A601" s="372" t="s">
        <v>581</v>
      </c>
      <c r="B601" s="424"/>
    </row>
    <row r="602" hidden="1" customHeight="1" spans="1:2">
      <c r="A602" s="372" t="s">
        <v>582</v>
      </c>
      <c r="B602" s="424"/>
    </row>
    <row r="603" hidden="1" customHeight="1" spans="1:2">
      <c r="A603" s="372" t="s">
        <v>583</v>
      </c>
      <c r="B603" s="424"/>
    </row>
    <row r="604" hidden="1" customHeight="1" spans="1:2">
      <c r="A604" s="372" t="s">
        <v>584</v>
      </c>
      <c r="B604" s="424"/>
    </row>
    <row r="605" hidden="1" customHeight="1" spans="1:2">
      <c r="A605" s="372" t="s">
        <v>206</v>
      </c>
      <c r="B605" s="424"/>
    </row>
    <row r="606" hidden="1" customHeight="1" spans="1:2">
      <c r="A606" s="372" t="s">
        <v>585</v>
      </c>
      <c r="B606" s="424"/>
    </row>
    <row r="607" hidden="1" customHeight="1" spans="1:2">
      <c r="A607" s="372" t="s">
        <v>586</v>
      </c>
      <c r="B607" s="424"/>
    </row>
    <row r="608" hidden="1" customHeight="1" spans="1:2">
      <c r="A608" s="372" t="s">
        <v>587</v>
      </c>
      <c r="B608" s="424"/>
    </row>
    <row r="609" hidden="1" customHeight="1" spans="1:2">
      <c r="A609" s="372" t="s">
        <v>588</v>
      </c>
      <c r="B609" s="424"/>
    </row>
    <row r="610" customHeight="1" spans="1:2">
      <c r="A610" s="372" t="s">
        <v>589</v>
      </c>
      <c r="B610" s="424">
        <v>50</v>
      </c>
    </row>
    <row r="611" customHeight="1" spans="1:2">
      <c r="A611" s="427" t="s">
        <v>590</v>
      </c>
      <c r="B611" s="424">
        <f>SUM(B612:B621)</f>
        <v>18</v>
      </c>
    </row>
    <row r="612" hidden="1" customHeight="1" spans="1:2">
      <c r="A612" s="372" t="s">
        <v>165</v>
      </c>
      <c r="B612" s="424"/>
    </row>
    <row r="613" hidden="1" customHeight="1" spans="1:2">
      <c r="A613" s="372" t="s">
        <v>166</v>
      </c>
      <c r="B613" s="424"/>
    </row>
    <row r="614" hidden="1" customHeight="1" spans="1:2">
      <c r="A614" s="372" t="s">
        <v>167</v>
      </c>
      <c r="B614" s="424"/>
    </row>
    <row r="615" hidden="1" customHeight="1" spans="1:2">
      <c r="A615" s="372" t="s">
        <v>591</v>
      </c>
      <c r="B615" s="424"/>
    </row>
    <row r="616" hidden="1" customHeight="1" spans="1:2">
      <c r="A616" s="372" t="s">
        <v>592</v>
      </c>
      <c r="B616" s="424"/>
    </row>
    <row r="617" hidden="1" customHeight="1" spans="1:2">
      <c r="A617" s="372" t="s">
        <v>593</v>
      </c>
      <c r="B617" s="424"/>
    </row>
    <row r="618" hidden="1" customHeight="1" spans="1:2">
      <c r="A618" s="372" t="s">
        <v>594</v>
      </c>
      <c r="B618" s="424"/>
    </row>
    <row r="619" hidden="1" customHeight="1" spans="1:2">
      <c r="A619" s="372" t="s">
        <v>595</v>
      </c>
      <c r="B619" s="424"/>
    </row>
    <row r="620" hidden="1" customHeight="1" spans="1:2">
      <c r="A620" s="372" t="s">
        <v>596</v>
      </c>
      <c r="B620" s="424"/>
    </row>
    <row r="621" customHeight="1" spans="1:2">
      <c r="A621" s="372" t="s">
        <v>597</v>
      </c>
      <c r="B621" s="424">
        <v>18</v>
      </c>
    </row>
    <row r="622" hidden="1" customHeight="1" spans="1:2">
      <c r="A622" s="427" t="s">
        <v>598</v>
      </c>
      <c r="B622" s="424">
        <f>SUM(B623)</f>
        <v>0</v>
      </c>
    </row>
    <row r="623" hidden="1" customHeight="1" spans="1:2">
      <c r="A623" s="372" t="s">
        <v>599</v>
      </c>
      <c r="B623" s="424"/>
    </row>
    <row r="624" customHeight="1" spans="1:2">
      <c r="A624" s="427" t="s">
        <v>600</v>
      </c>
      <c r="B624" s="424">
        <f>SUM(B625:B632)</f>
        <v>133</v>
      </c>
    </row>
    <row r="625" hidden="1" customHeight="1" spans="1:2">
      <c r="A625" s="372" t="s">
        <v>601</v>
      </c>
      <c r="B625" s="424"/>
    </row>
    <row r="626" hidden="1" customHeight="1" spans="1:2">
      <c r="A626" s="372" t="s">
        <v>602</v>
      </c>
      <c r="B626" s="424"/>
    </row>
    <row r="627" hidden="1" customHeight="1" spans="1:2">
      <c r="A627" s="372" t="s">
        <v>603</v>
      </c>
      <c r="B627" s="424"/>
    </row>
    <row r="628" hidden="1" customHeight="1" spans="1:2">
      <c r="A628" s="372" t="s">
        <v>604</v>
      </c>
      <c r="B628" s="424"/>
    </row>
    <row r="629" customHeight="1" spans="1:2">
      <c r="A629" s="372" t="s">
        <v>605</v>
      </c>
      <c r="B629" s="424">
        <v>75</v>
      </c>
    </row>
    <row r="630" customHeight="1" spans="1:2">
      <c r="A630" s="372" t="s">
        <v>606</v>
      </c>
      <c r="B630" s="424">
        <v>27</v>
      </c>
    </row>
    <row r="631" hidden="1" customHeight="1" spans="1:2">
      <c r="A631" s="372" t="s">
        <v>607</v>
      </c>
      <c r="B631" s="424"/>
    </row>
    <row r="632" customHeight="1" spans="1:2">
      <c r="A632" s="372" t="s">
        <v>608</v>
      </c>
      <c r="B632" s="424">
        <v>31</v>
      </c>
    </row>
    <row r="633" hidden="1" customHeight="1" spans="1:2">
      <c r="A633" s="427" t="s">
        <v>609</v>
      </c>
      <c r="B633" s="424">
        <f>SUM(B634:B636)</f>
        <v>0</v>
      </c>
    </row>
    <row r="634" hidden="1" customHeight="1" spans="1:2">
      <c r="A634" s="372" t="s">
        <v>610</v>
      </c>
      <c r="B634" s="424"/>
    </row>
    <row r="635" hidden="1" customHeight="1" spans="1:2">
      <c r="A635" s="372" t="s">
        <v>611</v>
      </c>
      <c r="B635" s="424"/>
    </row>
    <row r="636" hidden="1" customHeight="1" spans="1:2">
      <c r="A636" s="372" t="s">
        <v>612</v>
      </c>
      <c r="B636" s="424"/>
    </row>
    <row r="637" hidden="1" customHeight="1" spans="1:2">
      <c r="A637" s="427" t="s">
        <v>613</v>
      </c>
      <c r="B637" s="424">
        <f>SUM(B638:B646)</f>
        <v>0</v>
      </c>
    </row>
    <row r="638" hidden="1" customHeight="1" spans="1:2">
      <c r="A638" s="372" t="s">
        <v>614</v>
      </c>
      <c r="B638" s="424"/>
    </row>
    <row r="639" hidden="1" customHeight="1" spans="1:2">
      <c r="A639" s="372" t="s">
        <v>615</v>
      </c>
      <c r="B639" s="424"/>
    </row>
    <row r="640" hidden="1" customHeight="1" spans="1:2">
      <c r="A640" s="372" t="s">
        <v>616</v>
      </c>
      <c r="B640" s="424"/>
    </row>
    <row r="641" hidden="1" customHeight="1" spans="1:2">
      <c r="A641" s="372" t="s">
        <v>617</v>
      </c>
      <c r="B641" s="424"/>
    </row>
    <row r="642" hidden="1" customHeight="1" spans="1:2">
      <c r="A642" s="372" t="s">
        <v>618</v>
      </c>
      <c r="B642" s="424"/>
    </row>
    <row r="643" hidden="1" customHeight="1" spans="1:2">
      <c r="A643" s="372" t="s">
        <v>619</v>
      </c>
      <c r="B643" s="424"/>
    </row>
    <row r="644" hidden="1" customHeight="1" spans="1:2">
      <c r="A644" s="372" t="s">
        <v>620</v>
      </c>
      <c r="B644" s="424"/>
    </row>
    <row r="645" hidden="1" customHeight="1" spans="1:2">
      <c r="A645" s="372" t="s">
        <v>621</v>
      </c>
      <c r="B645" s="424"/>
    </row>
    <row r="646" hidden="1" customHeight="1" spans="1:2">
      <c r="A646" s="372" t="s">
        <v>622</v>
      </c>
      <c r="B646" s="424"/>
    </row>
    <row r="647" customHeight="1" spans="1:2">
      <c r="A647" s="427" t="s">
        <v>623</v>
      </c>
      <c r="B647" s="424">
        <f>SUM(B648:B654)</f>
        <v>81</v>
      </c>
    </row>
    <row r="648" customHeight="1" spans="1:2">
      <c r="A648" s="372" t="s">
        <v>624</v>
      </c>
      <c r="B648" s="424">
        <v>8</v>
      </c>
    </row>
    <row r="649" customHeight="1" spans="1:2">
      <c r="A649" s="372" t="s">
        <v>625</v>
      </c>
      <c r="B649" s="424">
        <v>12</v>
      </c>
    </row>
    <row r="650" customHeight="1" spans="1:2">
      <c r="A650" s="372" t="s">
        <v>626</v>
      </c>
      <c r="B650" s="424">
        <v>52</v>
      </c>
    </row>
    <row r="651" hidden="1" customHeight="1" spans="1:2">
      <c r="A651" s="372" t="s">
        <v>627</v>
      </c>
      <c r="B651" s="424"/>
    </row>
    <row r="652" customHeight="1" spans="1:2">
      <c r="A652" s="372" t="s">
        <v>628</v>
      </c>
      <c r="B652" s="424">
        <v>4</v>
      </c>
    </row>
    <row r="653" customHeight="1" spans="1:2">
      <c r="A653" s="372" t="s">
        <v>629</v>
      </c>
      <c r="B653" s="424">
        <v>1</v>
      </c>
    </row>
    <row r="654" customHeight="1" spans="1:2">
      <c r="A654" s="372" t="s">
        <v>630</v>
      </c>
      <c r="B654" s="424">
        <v>4</v>
      </c>
    </row>
    <row r="655" customHeight="1" spans="1:2">
      <c r="A655" s="427" t="s">
        <v>631</v>
      </c>
      <c r="B655" s="424">
        <f>SUM(B656:B660)</f>
        <v>5</v>
      </c>
    </row>
    <row r="656" hidden="1" customHeight="1" spans="1:2">
      <c r="A656" s="372" t="s">
        <v>632</v>
      </c>
      <c r="B656" s="424"/>
    </row>
    <row r="657" customHeight="1" spans="1:2">
      <c r="A657" s="372" t="s">
        <v>633</v>
      </c>
      <c r="B657" s="424">
        <v>5</v>
      </c>
    </row>
    <row r="658" hidden="1" customHeight="1" spans="1:2">
      <c r="A658" s="372" t="s">
        <v>634</v>
      </c>
      <c r="B658" s="424"/>
    </row>
    <row r="659" hidden="1" customHeight="1" spans="1:2">
      <c r="A659" s="372" t="s">
        <v>635</v>
      </c>
      <c r="B659" s="424"/>
    </row>
    <row r="660" hidden="1" customHeight="1" spans="1:2">
      <c r="A660" s="372" t="s">
        <v>636</v>
      </c>
      <c r="B660" s="424"/>
    </row>
    <row r="661" hidden="1" customHeight="1" spans="1:2">
      <c r="A661" s="427" t="s">
        <v>637</v>
      </c>
      <c r="B661" s="424">
        <f>SUM(B662:B667)</f>
        <v>0</v>
      </c>
    </row>
    <row r="662" hidden="1" customHeight="1" spans="1:2">
      <c r="A662" s="372" t="s">
        <v>638</v>
      </c>
      <c r="B662" s="424"/>
    </row>
    <row r="663" hidden="1" customHeight="1" spans="1:2">
      <c r="A663" s="372" t="s">
        <v>639</v>
      </c>
      <c r="B663" s="424"/>
    </row>
    <row r="664" hidden="1" customHeight="1" spans="1:2">
      <c r="A664" s="372" t="s">
        <v>640</v>
      </c>
      <c r="B664" s="424"/>
    </row>
    <row r="665" hidden="1" customHeight="1" spans="1:2">
      <c r="A665" s="372" t="s">
        <v>641</v>
      </c>
      <c r="B665" s="424"/>
    </row>
    <row r="666" hidden="1" customHeight="1" spans="1:2">
      <c r="A666" s="372" t="s">
        <v>642</v>
      </c>
      <c r="B666" s="424"/>
    </row>
    <row r="667" hidden="1" customHeight="1" spans="1:2">
      <c r="A667" s="372" t="s">
        <v>643</v>
      </c>
      <c r="B667" s="424"/>
    </row>
    <row r="668" hidden="1" customHeight="1" spans="1:2">
      <c r="A668" s="427" t="s">
        <v>644</v>
      </c>
      <c r="B668" s="424">
        <f>SUM(B669:B676)</f>
        <v>0</v>
      </c>
    </row>
    <row r="669" hidden="1" customHeight="1" spans="1:2">
      <c r="A669" s="372" t="s">
        <v>165</v>
      </c>
      <c r="B669" s="424"/>
    </row>
    <row r="670" hidden="1" customHeight="1" spans="1:2">
      <c r="A670" s="372" t="s">
        <v>166</v>
      </c>
      <c r="B670" s="424"/>
    </row>
    <row r="671" hidden="1" customHeight="1" spans="1:2">
      <c r="A671" s="372" t="s">
        <v>167</v>
      </c>
      <c r="B671" s="424"/>
    </row>
    <row r="672" hidden="1" customHeight="1" spans="1:2">
      <c r="A672" s="372" t="s">
        <v>645</v>
      </c>
      <c r="B672" s="424"/>
    </row>
    <row r="673" hidden="1" customHeight="1" spans="1:2">
      <c r="A673" s="372" t="s">
        <v>646</v>
      </c>
      <c r="B673" s="424"/>
    </row>
    <row r="674" hidden="1" customHeight="1" spans="1:2">
      <c r="A674" s="372" t="s">
        <v>647</v>
      </c>
      <c r="B674" s="424"/>
    </row>
    <row r="675" hidden="1" customHeight="1" spans="1:2">
      <c r="A675" s="372" t="s">
        <v>648</v>
      </c>
      <c r="B675" s="424"/>
    </row>
    <row r="676" hidden="1" customHeight="1" spans="1:2">
      <c r="A676" s="372" t="s">
        <v>649</v>
      </c>
      <c r="B676" s="424"/>
    </row>
    <row r="677" hidden="1" customHeight="1" spans="1:2">
      <c r="A677" s="427" t="s">
        <v>650</v>
      </c>
      <c r="B677" s="424">
        <f>SUM(B678:B681)</f>
        <v>0</v>
      </c>
    </row>
    <row r="678" hidden="1" customHeight="1" spans="1:2">
      <c r="A678" s="372" t="s">
        <v>651</v>
      </c>
      <c r="B678" s="424"/>
    </row>
    <row r="679" hidden="1" customHeight="1" spans="1:2">
      <c r="A679" s="372" t="s">
        <v>652</v>
      </c>
      <c r="B679" s="424"/>
    </row>
    <row r="680" hidden="1" customHeight="1" spans="1:2">
      <c r="A680" s="372" t="s">
        <v>653</v>
      </c>
      <c r="B680" s="424"/>
    </row>
    <row r="681" hidden="1" customHeight="1" spans="1:2">
      <c r="A681" s="372" t="s">
        <v>654</v>
      </c>
      <c r="B681" s="424"/>
    </row>
    <row r="682" hidden="1" customHeight="1" spans="1:2">
      <c r="A682" s="427" t="s">
        <v>655</v>
      </c>
      <c r="B682" s="424">
        <f>SUM(B683:B686)</f>
        <v>0</v>
      </c>
    </row>
    <row r="683" hidden="1" customHeight="1" spans="1:2">
      <c r="A683" s="372" t="s">
        <v>165</v>
      </c>
      <c r="B683" s="424"/>
    </row>
    <row r="684" hidden="1" customHeight="1" spans="1:2">
      <c r="A684" s="372" t="s">
        <v>166</v>
      </c>
      <c r="B684" s="424"/>
    </row>
    <row r="685" hidden="1" customHeight="1" spans="1:2">
      <c r="A685" s="372" t="s">
        <v>167</v>
      </c>
      <c r="B685" s="424"/>
    </row>
    <row r="686" hidden="1" customHeight="1" spans="1:2">
      <c r="A686" s="372" t="s">
        <v>656</v>
      </c>
      <c r="B686" s="424"/>
    </row>
    <row r="687" customHeight="1" spans="1:2">
      <c r="A687" s="427" t="s">
        <v>657</v>
      </c>
      <c r="B687" s="424">
        <f>SUM(B688,B689)</f>
        <v>3</v>
      </c>
    </row>
    <row r="688" customHeight="1" spans="1:2">
      <c r="A688" s="372" t="s">
        <v>658</v>
      </c>
      <c r="B688" s="424">
        <v>3</v>
      </c>
    </row>
    <row r="689" hidden="1" customHeight="1" spans="1:2">
      <c r="A689" s="372" t="s">
        <v>659</v>
      </c>
      <c r="B689" s="424"/>
    </row>
    <row r="690" customHeight="1" spans="1:2">
      <c r="A690" s="427" t="s">
        <v>660</v>
      </c>
      <c r="B690" s="424">
        <f>SUM(B691:B692)</f>
        <v>1</v>
      </c>
    </row>
    <row r="691" customHeight="1" spans="1:2">
      <c r="A691" s="372" t="s">
        <v>661</v>
      </c>
      <c r="B691" s="424">
        <v>1</v>
      </c>
    </row>
    <row r="692" hidden="1" customHeight="1" spans="1:2">
      <c r="A692" s="372" t="s">
        <v>662</v>
      </c>
      <c r="B692" s="424"/>
    </row>
    <row r="693" customHeight="1" spans="1:2">
      <c r="A693" s="427" t="s">
        <v>663</v>
      </c>
      <c r="B693" s="424">
        <f>SUM(B694:B695)</f>
        <v>54</v>
      </c>
    </row>
    <row r="694" customHeight="1" spans="1:2">
      <c r="A694" s="372" t="s">
        <v>664</v>
      </c>
      <c r="B694" s="424">
        <v>3</v>
      </c>
    </row>
    <row r="695" customHeight="1" spans="1:2">
      <c r="A695" s="372" t="s">
        <v>665</v>
      </c>
      <c r="B695" s="424">
        <v>51</v>
      </c>
    </row>
    <row r="696" hidden="1" customHeight="1" spans="1:2">
      <c r="A696" s="427" t="s">
        <v>666</v>
      </c>
      <c r="B696" s="424">
        <f>SUM(B697:B698)</f>
        <v>0</v>
      </c>
    </row>
    <row r="697" hidden="1" customHeight="1" spans="1:2">
      <c r="A697" s="372" t="s">
        <v>667</v>
      </c>
      <c r="B697" s="424"/>
    </row>
    <row r="698" hidden="1" customHeight="1" spans="1:2">
      <c r="A698" s="372" t="s">
        <v>668</v>
      </c>
      <c r="B698" s="424"/>
    </row>
    <row r="699" hidden="1" customHeight="1" spans="1:2">
      <c r="A699" s="427" t="s">
        <v>669</v>
      </c>
      <c r="B699" s="424">
        <f>SUM(B700:B701)</f>
        <v>0</v>
      </c>
    </row>
    <row r="700" hidden="1" customHeight="1" spans="1:2">
      <c r="A700" s="372" t="s">
        <v>670</v>
      </c>
      <c r="B700" s="424"/>
    </row>
    <row r="701" hidden="1" customHeight="1" spans="1:2">
      <c r="A701" s="372" t="s">
        <v>671</v>
      </c>
      <c r="B701" s="424"/>
    </row>
    <row r="702" hidden="1" customHeight="1" spans="1:2">
      <c r="A702" s="427" t="s">
        <v>672</v>
      </c>
      <c r="B702" s="424">
        <f>SUM(B703:B705)</f>
        <v>0</v>
      </c>
    </row>
    <row r="703" hidden="1" customHeight="1" spans="1:2">
      <c r="A703" s="372" t="s">
        <v>673</v>
      </c>
      <c r="B703" s="424"/>
    </row>
    <row r="704" hidden="1" customHeight="1" spans="1:2">
      <c r="A704" s="372" t="s">
        <v>674</v>
      </c>
      <c r="B704" s="424"/>
    </row>
    <row r="705" hidden="1" customHeight="1" spans="1:2">
      <c r="A705" s="372" t="s">
        <v>675</v>
      </c>
      <c r="B705" s="424"/>
    </row>
    <row r="706" hidden="1" customHeight="1" spans="1:2">
      <c r="A706" s="427" t="s">
        <v>676</v>
      </c>
      <c r="B706" s="424">
        <f>SUM(B707:B710)</f>
        <v>0</v>
      </c>
    </row>
    <row r="707" hidden="1" customHeight="1" spans="1:2">
      <c r="A707" s="372" t="s">
        <v>677</v>
      </c>
      <c r="B707" s="424"/>
    </row>
    <row r="708" hidden="1" customHeight="1" spans="1:2">
      <c r="A708" s="372" t="s">
        <v>678</v>
      </c>
      <c r="B708" s="424"/>
    </row>
    <row r="709" hidden="1" customHeight="1" spans="1:2">
      <c r="A709" s="372" t="s">
        <v>679</v>
      </c>
      <c r="B709" s="424"/>
    </row>
    <row r="710" hidden="1" customHeight="1" spans="1:2">
      <c r="A710" s="372" t="s">
        <v>680</v>
      </c>
      <c r="B710" s="424"/>
    </row>
    <row r="711" customHeight="1" spans="1:2">
      <c r="A711" s="427" t="s">
        <v>681</v>
      </c>
      <c r="B711" s="424">
        <f>SUM(B712)</f>
        <v>111</v>
      </c>
    </row>
    <row r="712" customHeight="1" spans="1:2">
      <c r="A712" s="372" t="s">
        <v>682</v>
      </c>
      <c r="B712" s="424">
        <v>111</v>
      </c>
    </row>
    <row r="713" customHeight="1" spans="1:2">
      <c r="A713" s="427" t="s">
        <v>683</v>
      </c>
      <c r="B713" s="424">
        <f>SUM(B714,B719,B732,B736,B748,B751,B755,B765,B770,B776,B780,B783)</f>
        <v>83</v>
      </c>
    </row>
    <row r="714" hidden="1" customHeight="1" spans="1:2">
      <c r="A714" s="427" t="s">
        <v>684</v>
      </c>
      <c r="B714" s="424">
        <f>SUM(B715:B718)</f>
        <v>0</v>
      </c>
    </row>
    <row r="715" hidden="1" customHeight="1" spans="1:2">
      <c r="A715" s="372" t="s">
        <v>165</v>
      </c>
      <c r="B715" s="424"/>
    </row>
    <row r="716" hidden="1" customHeight="1" spans="1:2">
      <c r="A716" s="372" t="s">
        <v>166</v>
      </c>
      <c r="B716" s="424"/>
    </row>
    <row r="717" hidden="1" customHeight="1" spans="1:2">
      <c r="A717" s="372" t="s">
        <v>167</v>
      </c>
      <c r="B717" s="424"/>
    </row>
    <row r="718" hidden="1" customHeight="1" spans="1:2">
      <c r="A718" s="372" t="s">
        <v>685</v>
      </c>
      <c r="B718" s="424"/>
    </row>
    <row r="719" hidden="1" customHeight="1" spans="1:2">
      <c r="A719" s="427" t="s">
        <v>686</v>
      </c>
      <c r="B719" s="424">
        <f>SUM(B720:B731)</f>
        <v>0</v>
      </c>
    </row>
    <row r="720" hidden="1" customHeight="1" spans="1:2">
      <c r="A720" s="372" t="s">
        <v>687</v>
      </c>
      <c r="B720" s="424"/>
    </row>
    <row r="721" hidden="1" customHeight="1" spans="1:2">
      <c r="A721" s="372" t="s">
        <v>688</v>
      </c>
      <c r="B721" s="424"/>
    </row>
    <row r="722" hidden="1" customHeight="1" spans="1:2">
      <c r="A722" s="372" t="s">
        <v>689</v>
      </c>
      <c r="B722" s="424"/>
    </row>
    <row r="723" hidden="1" customHeight="1" spans="1:2">
      <c r="A723" s="372" t="s">
        <v>690</v>
      </c>
      <c r="B723" s="424"/>
    </row>
    <row r="724" hidden="1" customHeight="1" spans="1:2">
      <c r="A724" s="372" t="s">
        <v>691</v>
      </c>
      <c r="B724" s="424"/>
    </row>
    <row r="725" hidden="1" customHeight="1" spans="1:2">
      <c r="A725" s="372" t="s">
        <v>692</v>
      </c>
      <c r="B725" s="424"/>
    </row>
    <row r="726" hidden="1" customHeight="1" spans="1:2">
      <c r="A726" s="372" t="s">
        <v>693</v>
      </c>
      <c r="B726" s="424"/>
    </row>
    <row r="727" hidden="1" customHeight="1" spans="1:2">
      <c r="A727" s="372" t="s">
        <v>694</v>
      </c>
      <c r="B727" s="424"/>
    </row>
    <row r="728" hidden="1" customHeight="1" spans="1:2">
      <c r="A728" s="372" t="s">
        <v>695</v>
      </c>
      <c r="B728" s="424"/>
    </row>
    <row r="729" hidden="1" customHeight="1" spans="1:2">
      <c r="A729" s="372" t="s">
        <v>696</v>
      </c>
      <c r="B729" s="424"/>
    </row>
    <row r="730" hidden="1" customHeight="1" spans="1:2">
      <c r="A730" s="372" t="s">
        <v>697</v>
      </c>
      <c r="B730" s="424"/>
    </row>
    <row r="731" hidden="1" customHeight="1" spans="1:2">
      <c r="A731" s="372" t="s">
        <v>698</v>
      </c>
      <c r="B731" s="424"/>
    </row>
    <row r="732" hidden="1" customHeight="1" spans="1:2">
      <c r="A732" s="427" t="s">
        <v>699</v>
      </c>
      <c r="B732" s="424">
        <f>SUM(B733:B735)</f>
        <v>0</v>
      </c>
    </row>
    <row r="733" hidden="1" customHeight="1" spans="1:2">
      <c r="A733" s="372" t="s">
        <v>700</v>
      </c>
      <c r="B733" s="424"/>
    </row>
    <row r="734" hidden="1" customHeight="1" spans="1:2">
      <c r="A734" s="372" t="s">
        <v>701</v>
      </c>
      <c r="B734" s="424"/>
    </row>
    <row r="735" hidden="1" customHeight="1" spans="1:2">
      <c r="A735" s="372" t="s">
        <v>702</v>
      </c>
      <c r="B735" s="424"/>
    </row>
    <row r="736" hidden="1" customHeight="1" spans="1:2">
      <c r="A736" s="427" t="s">
        <v>703</v>
      </c>
      <c r="B736" s="424">
        <f>SUM(B737:B747)</f>
        <v>0</v>
      </c>
    </row>
    <row r="737" hidden="1" customHeight="1" spans="1:2">
      <c r="A737" s="372" t="s">
        <v>704</v>
      </c>
      <c r="B737" s="424"/>
    </row>
    <row r="738" hidden="1" customHeight="1" spans="1:2">
      <c r="A738" s="372" t="s">
        <v>705</v>
      </c>
      <c r="B738" s="424"/>
    </row>
    <row r="739" hidden="1" customHeight="1" spans="1:2">
      <c r="A739" s="372" t="s">
        <v>706</v>
      </c>
      <c r="B739" s="424"/>
    </row>
    <row r="740" hidden="1" customHeight="1" spans="1:2">
      <c r="A740" s="372" t="s">
        <v>707</v>
      </c>
      <c r="B740" s="424"/>
    </row>
    <row r="741" hidden="1" customHeight="1" spans="1:2">
      <c r="A741" s="372" t="s">
        <v>708</v>
      </c>
      <c r="B741" s="424"/>
    </row>
    <row r="742" hidden="1" customHeight="1" spans="1:2">
      <c r="A742" s="372" t="s">
        <v>709</v>
      </c>
      <c r="B742" s="424"/>
    </row>
    <row r="743" hidden="1" customHeight="1" spans="1:2">
      <c r="A743" s="372" t="s">
        <v>710</v>
      </c>
      <c r="B743" s="424"/>
    </row>
    <row r="744" hidden="1" customHeight="1" spans="1:2">
      <c r="A744" s="372" t="s">
        <v>711</v>
      </c>
      <c r="B744" s="424"/>
    </row>
    <row r="745" hidden="1" customHeight="1" spans="1:2">
      <c r="A745" s="372" t="s">
        <v>712</v>
      </c>
      <c r="B745" s="424"/>
    </row>
    <row r="746" hidden="1" customHeight="1" spans="1:2">
      <c r="A746" s="372" t="s">
        <v>713</v>
      </c>
      <c r="B746" s="424"/>
    </row>
    <row r="747" hidden="1" customHeight="1" spans="1:2">
      <c r="A747" s="372" t="s">
        <v>714</v>
      </c>
      <c r="B747" s="424"/>
    </row>
    <row r="748" hidden="1" customHeight="1" spans="1:2">
      <c r="A748" s="427" t="s">
        <v>715</v>
      </c>
      <c r="B748" s="424">
        <f>SUM(B749:B750)</f>
        <v>0</v>
      </c>
    </row>
    <row r="749" hidden="1" customHeight="1" spans="1:2">
      <c r="A749" s="372" t="s">
        <v>716</v>
      </c>
      <c r="B749" s="424"/>
    </row>
    <row r="750" hidden="1" customHeight="1" spans="1:2">
      <c r="A750" s="372" t="s">
        <v>717</v>
      </c>
      <c r="B750" s="424"/>
    </row>
    <row r="751" customHeight="1" spans="1:2">
      <c r="A751" s="427" t="s">
        <v>718</v>
      </c>
      <c r="B751" s="424">
        <f>SUM(B752:B754)</f>
        <v>3</v>
      </c>
    </row>
    <row r="752" hidden="1" customHeight="1" spans="1:2">
      <c r="A752" s="372" t="s">
        <v>719</v>
      </c>
      <c r="B752" s="424"/>
    </row>
    <row r="753" hidden="1" customHeight="1" spans="1:2">
      <c r="A753" s="372" t="s">
        <v>720</v>
      </c>
      <c r="B753" s="424"/>
    </row>
    <row r="754" customHeight="1" spans="1:2">
      <c r="A754" s="372" t="s">
        <v>721</v>
      </c>
      <c r="B754" s="424">
        <v>3</v>
      </c>
    </row>
    <row r="755" hidden="1" customHeight="1" spans="1:2">
      <c r="A755" s="427" t="s">
        <v>722</v>
      </c>
      <c r="B755" s="424">
        <f>SUM(B756:B764)</f>
        <v>0</v>
      </c>
    </row>
    <row r="756" hidden="1" customHeight="1" spans="1:2">
      <c r="A756" s="372" t="s">
        <v>165</v>
      </c>
      <c r="B756" s="424"/>
    </row>
    <row r="757" hidden="1" customHeight="1" spans="1:2">
      <c r="A757" s="372" t="s">
        <v>166</v>
      </c>
      <c r="B757" s="424"/>
    </row>
    <row r="758" hidden="1" customHeight="1" spans="1:2">
      <c r="A758" s="372" t="s">
        <v>167</v>
      </c>
      <c r="B758" s="424"/>
    </row>
    <row r="759" hidden="1" customHeight="1" spans="1:2">
      <c r="A759" s="372" t="s">
        <v>723</v>
      </c>
      <c r="B759" s="424"/>
    </row>
    <row r="760" hidden="1" customHeight="1" spans="1:2">
      <c r="A760" s="372" t="s">
        <v>724</v>
      </c>
      <c r="B760" s="424"/>
    </row>
    <row r="761" hidden="1" customHeight="1" spans="1:2">
      <c r="A761" s="372" t="s">
        <v>725</v>
      </c>
      <c r="B761" s="424"/>
    </row>
    <row r="762" hidden="1" customHeight="1" spans="1:2">
      <c r="A762" s="372" t="s">
        <v>726</v>
      </c>
      <c r="B762" s="424"/>
    </row>
    <row r="763" hidden="1" customHeight="1" spans="1:2">
      <c r="A763" s="372" t="s">
        <v>173</v>
      </c>
      <c r="B763" s="424"/>
    </row>
    <row r="764" hidden="1" customHeight="1" spans="1:2">
      <c r="A764" s="372" t="s">
        <v>727</v>
      </c>
      <c r="B764" s="424"/>
    </row>
    <row r="765" customHeight="1" spans="1:2">
      <c r="A765" s="427" t="s">
        <v>728</v>
      </c>
      <c r="B765" s="424">
        <f>SUM(B766:B769)</f>
        <v>57</v>
      </c>
    </row>
    <row r="766" customHeight="1" spans="1:2">
      <c r="A766" s="372" t="s">
        <v>729</v>
      </c>
      <c r="B766" s="424">
        <v>29</v>
      </c>
    </row>
    <row r="767" customHeight="1" spans="1:2">
      <c r="A767" s="372" t="s">
        <v>730</v>
      </c>
      <c r="B767" s="424">
        <v>12</v>
      </c>
    </row>
    <row r="768" hidden="1" customHeight="1" spans="1:2">
      <c r="A768" s="372" t="s">
        <v>731</v>
      </c>
      <c r="B768" s="424"/>
    </row>
    <row r="769" customHeight="1" spans="1:2">
      <c r="A769" s="372" t="s">
        <v>732</v>
      </c>
      <c r="B769" s="424">
        <v>16</v>
      </c>
    </row>
    <row r="770" hidden="1" customHeight="1" spans="1:2">
      <c r="A770" s="427" t="s">
        <v>733</v>
      </c>
      <c r="B770" s="424">
        <f>SUM(B771:B775)</f>
        <v>0</v>
      </c>
    </row>
    <row r="771" hidden="1" customHeight="1" spans="1:2">
      <c r="A771" s="372" t="s">
        <v>734</v>
      </c>
      <c r="B771" s="424"/>
    </row>
    <row r="772" hidden="1" customHeight="1" spans="1:2">
      <c r="A772" s="372" t="s">
        <v>735</v>
      </c>
      <c r="B772" s="424"/>
    </row>
    <row r="773" hidden="1" customHeight="1" spans="1:2">
      <c r="A773" s="372" t="s">
        <v>736</v>
      </c>
      <c r="B773" s="424"/>
    </row>
    <row r="774" hidden="1" customHeight="1" spans="1:2">
      <c r="A774" s="372" t="s">
        <v>737</v>
      </c>
      <c r="B774" s="424"/>
    </row>
    <row r="775" hidden="1" customHeight="1" spans="1:2">
      <c r="A775" s="372" t="s">
        <v>738</v>
      </c>
      <c r="B775" s="424"/>
    </row>
    <row r="776" hidden="1" customHeight="1" spans="1:2">
      <c r="A776" s="427" t="s">
        <v>739</v>
      </c>
      <c r="B776" s="424">
        <f>SUM(B777:B779)</f>
        <v>0</v>
      </c>
    </row>
    <row r="777" hidden="1" customHeight="1" spans="1:2">
      <c r="A777" s="372" t="s">
        <v>740</v>
      </c>
      <c r="B777" s="424"/>
    </row>
    <row r="778" hidden="1" customHeight="1" spans="1:2">
      <c r="A778" s="372" t="s">
        <v>741</v>
      </c>
      <c r="B778" s="424"/>
    </row>
    <row r="779" hidden="1" customHeight="1" spans="1:2">
      <c r="A779" s="372" t="s">
        <v>742</v>
      </c>
      <c r="B779" s="424"/>
    </row>
    <row r="780" hidden="1" customHeight="1" spans="1:2">
      <c r="A780" s="427" t="s">
        <v>743</v>
      </c>
      <c r="B780" s="424">
        <f>SUM(B781:B782)</f>
        <v>0</v>
      </c>
    </row>
    <row r="781" hidden="1" customHeight="1" spans="1:2">
      <c r="A781" s="372" t="s">
        <v>744</v>
      </c>
      <c r="B781" s="424"/>
    </row>
    <row r="782" hidden="1" customHeight="1" spans="1:2">
      <c r="A782" s="372" t="s">
        <v>745</v>
      </c>
      <c r="B782" s="424"/>
    </row>
    <row r="783" customHeight="1" spans="1:2">
      <c r="A783" s="427" t="s">
        <v>746</v>
      </c>
      <c r="B783" s="424">
        <f>SUM(B784)</f>
        <v>23</v>
      </c>
    </row>
    <row r="784" customHeight="1" spans="1:2">
      <c r="A784" s="372" t="s">
        <v>747</v>
      </c>
      <c r="B784" s="424">
        <v>23</v>
      </c>
    </row>
    <row r="785" customHeight="1" spans="1:2">
      <c r="A785" s="427" t="s">
        <v>748</v>
      </c>
      <c r="B785" s="424">
        <f>SUM(B786,B795,B799,B808,B814,B820,B826,B829,B832,B834,B836,B842,B844,B846,B861)</f>
        <v>119</v>
      </c>
    </row>
    <row r="786" hidden="1" customHeight="1" spans="1:2">
      <c r="A786" s="427" t="s">
        <v>749</v>
      </c>
      <c r="B786" s="424">
        <f>SUM(B787:B794)</f>
        <v>0</v>
      </c>
    </row>
    <row r="787" hidden="1" customHeight="1" spans="1:2">
      <c r="A787" s="372" t="s">
        <v>165</v>
      </c>
      <c r="B787" s="424"/>
    </row>
    <row r="788" hidden="1" customHeight="1" spans="1:2">
      <c r="A788" s="372" t="s">
        <v>166</v>
      </c>
      <c r="B788" s="424"/>
    </row>
    <row r="789" hidden="1" customHeight="1" spans="1:2">
      <c r="A789" s="372" t="s">
        <v>167</v>
      </c>
      <c r="B789" s="424"/>
    </row>
    <row r="790" hidden="1" customHeight="1" spans="1:2">
      <c r="A790" s="372" t="s">
        <v>750</v>
      </c>
      <c r="B790" s="424"/>
    </row>
    <row r="791" hidden="1" customHeight="1" spans="1:2">
      <c r="A791" s="372" t="s">
        <v>751</v>
      </c>
      <c r="B791" s="424"/>
    </row>
    <row r="792" hidden="1" customHeight="1" spans="1:2">
      <c r="A792" s="372" t="s">
        <v>752</v>
      </c>
      <c r="B792" s="424"/>
    </row>
    <row r="793" hidden="1" customHeight="1" spans="1:2">
      <c r="A793" s="372" t="s">
        <v>753</v>
      </c>
      <c r="B793" s="424"/>
    </row>
    <row r="794" hidden="1" customHeight="1" spans="1:2">
      <c r="A794" s="372" t="s">
        <v>754</v>
      </c>
      <c r="B794" s="424"/>
    </row>
    <row r="795" hidden="1" customHeight="1" spans="1:2">
      <c r="A795" s="427" t="s">
        <v>755</v>
      </c>
      <c r="B795" s="424">
        <f>SUM(B796:B798)</f>
        <v>0</v>
      </c>
    </row>
    <row r="796" hidden="1" customHeight="1" spans="1:2">
      <c r="A796" s="372" t="s">
        <v>756</v>
      </c>
      <c r="B796" s="424"/>
    </row>
    <row r="797" hidden="1" customHeight="1" spans="1:2">
      <c r="A797" s="372" t="s">
        <v>757</v>
      </c>
      <c r="B797" s="424"/>
    </row>
    <row r="798" hidden="1" customHeight="1" spans="1:2">
      <c r="A798" s="372" t="s">
        <v>758</v>
      </c>
      <c r="B798" s="424"/>
    </row>
    <row r="799" hidden="1" customHeight="1" spans="1:2">
      <c r="A799" s="427" t="s">
        <v>759</v>
      </c>
      <c r="B799" s="424">
        <f>SUM(B800:B807)</f>
        <v>0</v>
      </c>
    </row>
    <row r="800" hidden="1" customHeight="1" spans="1:2">
      <c r="A800" s="372" t="s">
        <v>760</v>
      </c>
      <c r="B800" s="424"/>
    </row>
    <row r="801" hidden="1" customHeight="1" spans="1:2">
      <c r="A801" s="372" t="s">
        <v>761</v>
      </c>
      <c r="B801" s="424"/>
    </row>
    <row r="802" hidden="1" customHeight="1" spans="1:2">
      <c r="A802" s="372" t="s">
        <v>762</v>
      </c>
      <c r="B802" s="424"/>
    </row>
    <row r="803" hidden="1" customHeight="1" spans="1:2">
      <c r="A803" s="372" t="s">
        <v>763</v>
      </c>
      <c r="B803" s="424"/>
    </row>
    <row r="804" hidden="1" customHeight="1" spans="1:2">
      <c r="A804" s="372" t="s">
        <v>764</v>
      </c>
      <c r="B804" s="424"/>
    </row>
    <row r="805" hidden="1" customHeight="1" spans="1:2">
      <c r="A805" s="372" t="s">
        <v>765</v>
      </c>
      <c r="B805" s="424"/>
    </row>
    <row r="806" hidden="1" customHeight="1" spans="1:2">
      <c r="A806" s="372" t="s">
        <v>766</v>
      </c>
      <c r="B806" s="424"/>
    </row>
    <row r="807" hidden="1" customHeight="1" spans="1:2">
      <c r="A807" s="372" t="s">
        <v>767</v>
      </c>
      <c r="B807" s="424"/>
    </row>
    <row r="808" customHeight="1" spans="1:2">
      <c r="A808" s="427" t="s">
        <v>768</v>
      </c>
      <c r="B808" s="424">
        <f>SUM(B809:B813)</f>
        <v>118</v>
      </c>
    </row>
    <row r="809" hidden="1" customHeight="1" spans="1:2">
      <c r="A809" s="372" t="s">
        <v>769</v>
      </c>
      <c r="B809" s="424"/>
    </row>
    <row r="810" customHeight="1" spans="1:2">
      <c r="A810" s="372" t="s">
        <v>770</v>
      </c>
      <c r="B810" s="424">
        <v>118</v>
      </c>
    </row>
    <row r="811" hidden="1" customHeight="1" spans="1:2">
      <c r="A811" s="372" t="s">
        <v>771</v>
      </c>
      <c r="B811" s="424"/>
    </row>
    <row r="812" hidden="1" customHeight="1" spans="1:2">
      <c r="A812" s="372" t="s">
        <v>772</v>
      </c>
      <c r="B812" s="424"/>
    </row>
    <row r="813" hidden="1" customHeight="1" spans="1:2">
      <c r="A813" s="372" t="s">
        <v>773</v>
      </c>
      <c r="B813" s="424"/>
    </row>
    <row r="814" hidden="1" customHeight="1" spans="1:2">
      <c r="A814" s="427" t="s">
        <v>774</v>
      </c>
      <c r="B814" s="424">
        <f>SUM(B815:B819)</f>
        <v>0</v>
      </c>
    </row>
    <row r="815" hidden="1" customHeight="1" spans="1:2">
      <c r="A815" s="372" t="s">
        <v>775</v>
      </c>
      <c r="B815" s="424"/>
    </row>
    <row r="816" hidden="1" customHeight="1" spans="1:2">
      <c r="A816" s="372" t="s">
        <v>776</v>
      </c>
      <c r="B816" s="424"/>
    </row>
    <row r="817" hidden="1" customHeight="1" spans="1:2">
      <c r="A817" s="372" t="s">
        <v>777</v>
      </c>
      <c r="B817" s="424"/>
    </row>
    <row r="818" hidden="1" customHeight="1" spans="1:2">
      <c r="A818" s="372" t="s">
        <v>778</v>
      </c>
      <c r="B818" s="424"/>
    </row>
    <row r="819" hidden="1" customHeight="1" spans="1:2">
      <c r="A819" s="372" t="s">
        <v>779</v>
      </c>
      <c r="B819" s="424"/>
    </row>
    <row r="820" hidden="1" customHeight="1" spans="1:2">
      <c r="A820" s="427" t="s">
        <v>780</v>
      </c>
      <c r="B820" s="424">
        <f>SUM(B821:B825)</f>
        <v>0</v>
      </c>
    </row>
    <row r="821" hidden="1" customHeight="1" spans="1:2">
      <c r="A821" s="372" t="s">
        <v>781</v>
      </c>
      <c r="B821" s="424"/>
    </row>
    <row r="822" hidden="1" customHeight="1" spans="1:2">
      <c r="A822" s="372" t="s">
        <v>782</v>
      </c>
      <c r="B822" s="424"/>
    </row>
    <row r="823" hidden="1" customHeight="1" spans="1:2">
      <c r="A823" s="372" t="s">
        <v>783</v>
      </c>
      <c r="B823" s="424"/>
    </row>
    <row r="824" hidden="1" customHeight="1" spans="1:2">
      <c r="A824" s="372" t="s">
        <v>784</v>
      </c>
      <c r="B824" s="424"/>
    </row>
    <row r="825" hidden="1" customHeight="1" spans="1:2">
      <c r="A825" s="372" t="s">
        <v>785</v>
      </c>
      <c r="B825" s="424"/>
    </row>
    <row r="826" hidden="1" customHeight="1" spans="1:2">
      <c r="A826" s="427" t="s">
        <v>786</v>
      </c>
      <c r="B826" s="424">
        <f>SUM(B827:B828)</f>
        <v>0</v>
      </c>
    </row>
    <row r="827" hidden="1" customHeight="1" spans="1:2">
      <c r="A827" s="372" t="s">
        <v>787</v>
      </c>
      <c r="B827" s="424"/>
    </row>
    <row r="828" hidden="1" customHeight="1" spans="1:2">
      <c r="A828" s="372" t="s">
        <v>788</v>
      </c>
      <c r="B828" s="424"/>
    </row>
    <row r="829" hidden="1" customHeight="1" spans="1:2">
      <c r="A829" s="427" t="s">
        <v>789</v>
      </c>
      <c r="B829" s="424">
        <f>SUM(B830:B831)</f>
        <v>0</v>
      </c>
    </row>
    <row r="830" hidden="1" customHeight="1" spans="1:2">
      <c r="A830" s="372" t="s">
        <v>790</v>
      </c>
      <c r="B830" s="424"/>
    </row>
    <row r="831" hidden="1" customHeight="1" spans="1:2">
      <c r="A831" s="372" t="s">
        <v>791</v>
      </c>
      <c r="B831" s="424"/>
    </row>
    <row r="832" hidden="1" customHeight="1" spans="1:2">
      <c r="A832" s="427" t="s">
        <v>792</v>
      </c>
      <c r="B832" s="424">
        <f>SUM(B833)</f>
        <v>0</v>
      </c>
    </row>
    <row r="833" hidden="1" customHeight="1" spans="1:2">
      <c r="A833" s="372" t="s">
        <v>793</v>
      </c>
      <c r="B833" s="424"/>
    </row>
    <row r="834" hidden="1" customHeight="1" spans="1:2">
      <c r="A834" s="427" t="s">
        <v>794</v>
      </c>
      <c r="B834" s="424">
        <f>SUM(B835)</f>
        <v>0</v>
      </c>
    </row>
    <row r="835" hidden="1" customHeight="1" spans="1:2">
      <c r="A835" s="372" t="s">
        <v>795</v>
      </c>
      <c r="B835" s="424"/>
    </row>
    <row r="836" customHeight="1" spans="1:2">
      <c r="A836" s="427" t="s">
        <v>796</v>
      </c>
      <c r="B836" s="424">
        <f>SUM(B837:B841)</f>
        <v>1</v>
      </c>
    </row>
    <row r="837" hidden="1" customHeight="1" spans="1:2">
      <c r="A837" s="372" t="s">
        <v>797</v>
      </c>
      <c r="B837" s="424"/>
    </row>
    <row r="838" hidden="1" customHeight="1" spans="1:2">
      <c r="A838" s="372" t="s">
        <v>798</v>
      </c>
      <c r="B838" s="424"/>
    </row>
    <row r="839" hidden="1" customHeight="1" spans="1:2">
      <c r="A839" s="372" t="s">
        <v>799</v>
      </c>
      <c r="B839" s="424"/>
    </row>
    <row r="840" hidden="1" customHeight="1" spans="1:2">
      <c r="A840" s="372" t="s">
        <v>800</v>
      </c>
      <c r="B840" s="424"/>
    </row>
    <row r="841" customHeight="1" spans="1:2">
      <c r="A841" s="372" t="s">
        <v>801</v>
      </c>
      <c r="B841" s="424">
        <v>1</v>
      </c>
    </row>
    <row r="842" hidden="1" customHeight="1" spans="1:2">
      <c r="A842" s="427" t="s">
        <v>802</v>
      </c>
      <c r="B842" s="424">
        <f>SUM(B843)</f>
        <v>0</v>
      </c>
    </row>
    <row r="843" hidden="1" customHeight="1" spans="1:2">
      <c r="A843" s="372" t="s">
        <v>803</v>
      </c>
      <c r="B843" s="424"/>
    </row>
    <row r="844" hidden="1" customHeight="1" spans="1:2">
      <c r="A844" s="427" t="s">
        <v>804</v>
      </c>
      <c r="B844" s="424">
        <f>SUM(B845)</f>
        <v>0</v>
      </c>
    </row>
    <row r="845" hidden="1" customHeight="1" spans="1:2">
      <c r="A845" s="372" t="s">
        <v>805</v>
      </c>
      <c r="B845" s="424"/>
    </row>
    <row r="846" hidden="1" customHeight="1" spans="1:2">
      <c r="A846" s="427" t="s">
        <v>806</v>
      </c>
      <c r="B846" s="424">
        <f>SUM(B847:B860)</f>
        <v>0</v>
      </c>
    </row>
    <row r="847" hidden="1" customHeight="1" spans="1:2">
      <c r="A847" s="372" t="s">
        <v>165</v>
      </c>
      <c r="B847" s="424"/>
    </row>
    <row r="848" hidden="1" customHeight="1" spans="1:2">
      <c r="A848" s="372" t="s">
        <v>166</v>
      </c>
      <c r="B848" s="424"/>
    </row>
    <row r="849" hidden="1" customHeight="1" spans="1:2">
      <c r="A849" s="372" t="s">
        <v>167</v>
      </c>
      <c r="B849" s="424"/>
    </row>
    <row r="850" hidden="1" customHeight="1" spans="1:2">
      <c r="A850" s="372" t="s">
        <v>807</v>
      </c>
      <c r="B850" s="424"/>
    </row>
    <row r="851" hidden="1" customHeight="1" spans="1:2">
      <c r="A851" s="372" t="s">
        <v>808</v>
      </c>
      <c r="B851" s="424"/>
    </row>
    <row r="852" hidden="1" customHeight="1" spans="1:2">
      <c r="A852" s="372" t="s">
        <v>809</v>
      </c>
      <c r="B852" s="424"/>
    </row>
    <row r="853" hidden="1" customHeight="1" spans="1:2">
      <c r="A853" s="372" t="s">
        <v>810</v>
      </c>
      <c r="B853" s="424"/>
    </row>
    <row r="854" hidden="1" customHeight="1" spans="1:2">
      <c r="A854" s="372" t="s">
        <v>811</v>
      </c>
      <c r="B854" s="424"/>
    </row>
    <row r="855" hidden="1" customHeight="1" spans="1:2">
      <c r="A855" s="372" t="s">
        <v>812</v>
      </c>
      <c r="B855" s="424"/>
    </row>
    <row r="856" hidden="1" customHeight="1" spans="1:2">
      <c r="A856" s="372" t="s">
        <v>813</v>
      </c>
      <c r="B856" s="424"/>
    </row>
    <row r="857" hidden="1" customHeight="1" spans="1:2">
      <c r="A857" s="372" t="s">
        <v>206</v>
      </c>
      <c r="B857" s="424"/>
    </row>
    <row r="858" hidden="1" customHeight="1" spans="1:2">
      <c r="A858" s="372" t="s">
        <v>814</v>
      </c>
      <c r="B858" s="424"/>
    </row>
    <row r="859" hidden="1" customHeight="1" spans="1:2">
      <c r="A859" s="372" t="s">
        <v>173</v>
      </c>
      <c r="B859" s="424"/>
    </row>
    <row r="860" hidden="1" customHeight="1" spans="1:2">
      <c r="A860" s="372" t="s">
        <v>815</v>
      </c>
      <c r="B860" s="424"/>
    </row>
    <row r="861" hidden="1" customHeight="1" spans="1:2">
      <c r="A861" s="427" t="s">
        <v>816</v>
      </c>
      <c r="B861" s="424">
        <f>SUM(B862)</f>
        <v>0</v>
      </c>
    </row>
    <row r="862" hidden="1" customHeight="1" spans="1:2">
      <c r="A862" s="372" t="s">
        <v>817</v>
      </c>
      <c r="B862" s="424"/>
    </row>
    <row r="863" customHeight="1" spans="1:2">
      <c r="A863" s="427" t="s">
        <v>818</v>
      </c>
      <c r="B863" s="424">
        <f>SUM(B864,B876,B878,B881,B883,B885)</f>
        <v>236</v>
      </c>
    </row>
    <row r="864" customHeight="1" spans="1:2">
      <c r="A864" s="427" t="s">
        <v>819</v>
      </c>
      <c r="B864" s="424">
        <f>SUM(B865:B875)</f>
        <v>150</v>
      </c>
    </row>
    <row r="865" customHeight="1" spans="1:2">
      <c r="A865" s="372" t="s">
        <v>165</v>
      </c>
      <c r="B865" s="424">
        <v>60</v>
      </c>
    </row>
    <row r="866" hidden="1" customHeight="1" spans="1:2">
      <c r="A866" s="372" t="s">
        <v>166</v>
      </c>
      <c r="B866" s="424"/>
    </row>
    <row r="867" hidden="1" customHeight="1" spans="1:2">
      <c r="A867" s="372" t="s">
        <v>167</v>
      </c>
      <c r="B867" s="424"/>
    </row>
    <row r="868" customHeight="1" spans="1:2">
      <c r="A868" s="372" t="s">
        <v>820</v>
      </c>
      <c r="B868" s="424">
        <v>44</v>
      </c>
    </row>
    <row r="869" hidden="1" customHeight="1" spans="1:2">
      <c r="A869" s="372" t="s">
        <v>821</v>
      </c>
      <c r="B869" s="424"/>
    </row>
    <row r="870" hidden="1" customHeight="1" spans="1:2">
      <c r="A870" s="372" t="s">
        <v>822</v>
      </c>
      <c r="B870" s="424"/>
    </row>
    <row r="871" hidden="1" customHeight="1" spans="1:2">
      <c r="A871" s="372" t="s">
        <v>823</v>
      </c>
      <c r="B871" s="424"/>
    </row>
    <row r="872" hidden="1" customHeight="1" spans="1:2">
      <c r="A872" s="372" t="s">
        <v>824</v>
      </c>
      <c r="B872" s="424"/>
    </row>
    <row r="873" hidden="1" customHeight="1" spans="1:2">
      <c r="A873" s="372" t="s">
        <v>825</v>
      </c>
      <c r="B873" s="424"/>
    </row>
    <row r="874" hidden="1" customHeight="1" spans="1:2">
      <c r="A874" s="372" t="s">
        <v>826</v>
      </c>
      <c r="B874" s="424"/>
    </row>
    <row r="875" customHeight="1" spans="1:2">
      <c r="A875" s="372" t="s">
        <v>827</v>
      </c>
      <c r="B875" s="424">
        <v>46</v>
      </c>
    </row>
    <row r="876" hidden="1" customHeight="1" spans="1:2">
      <c r="A876" s="427" t="s">
        <v>828</v>
      </c>
      <c r="B876" s="424">
        <f>SUM(B877)</f>
        <v>0</v>
      </c>
    </row>
    <row r="877" hidden="1" customHeight="1" spans="1:2">
      <c r="A877" s="372" t="s">
        <v>829</v>
      </c>
      <c r="B877" s="424"/>
    </row>
    <row r="878" customHeight="1" spans="1:2">
      <c r="A878" s="427" t="s">
        <v>830</v>
      </c>
      <c r="B878" s="424">
        <f>SUM(B879:B880)</f>
        <v>1</v>
      </c>
    </row>
    <row r="879" hidden="1" customHeight="1" spans="1:2">
      <c r="A879" s="372" t="s">
        <v>831</v>
      </c>
      <c r="B879" s="424"/>
    </row>
    <row r="880" customHeight="1" spans="1:2">
      <c r="A880" s="372" t="s">
        <v>832</v>
      </c>
      <c r="B880" s="424">
        <v>1</v>
      </c>
    </row>
    <row r="881" hidden="1" customHeight="1" spans="1:2">
      <c r="A881" s="427" t="s">
        <v>833</v>
      </c>
      <c r="B881" s="424">
        <f>SUM(B882)</f>
        <v>0</v>
      </c>
    </row>
    <row r="882" hidden="1" customHeight="1" spans="1:2">
      <c r="A882" s="372" t="s">
        <v>834</v>
      </c>
      <c r="B882" s="424"/>
    </row>
    <row r="883" hidden="1" customHeight="1" spans="1:2">
      <c r="A883" s="427" t="s">
        <v>835</v>
      </c>
      <c r="B883" s="424">
        <f>SUM(B884)</f>
        <v>0</v>
      </c>
    </row>
    <row r="884" hidden="1" customHeight="1" spans="1:2">
      <c r="A884" s="372" t="s">
        <v>836</v>
      </c>
      <c r="B884" s="424"/>
    </row>
    <row r="885" customHeight="1" spans="1:2">
      <c r="A885" s="427" t="s">
        <v>837</v>
      </c>
      <c r="B885" s="424">
        <f>SUM(B886)</f>
        <v>85</v>
      </c>
    </row>
    <row r="886" customHeight="1" spans="1:2">
      <c r="A886" s="372" t="s">
        <v>838</v>
      </c>
      <c r="B886" s="424">
        <v>85</v>
      </c>
    </row>
    <row r="887" customHeight="1" spans="1:2">
      <c r="A887" s="427" t="s">
        <v>839</v>
      </c>
      <c r="B887" s="424">
        <f>SUM(B888,B914,B942,B970,B981,B992,B998,B1012,B1016)</f>
        <v>457</v>
      </c>
    </row>
    <row r="888" customHeight="1" spans="1:2">
      <c r="A888" s="427" t="s">
        <v>840</v>
      </c>
      <c r="B888" s="424">
        <f>SUM(B889:B913)</f>
        <v>190</v>
      </c>
    </row>
    <row r="889" hidden="1" customHeight="1" spans="1:2">
      <c r="A889" s="372" t="s">
        <v>165</v>
      </c>
      <c r="B889" s="424"/>
    </row>
    <row r="890" customHeight="1" spans="1:2">
      <c r="A890" s="372" t="s">
        <v>166</v>
      </c>
      <c r="B890" s="424">
        <v>6</v>
      </c>
    </row>
    <row r="891" hidden="1" customHeight="1" spans="1:2">
      <c r="A891" s="372" t="s">
        <v>167</v>
      </c>
      <c r="B891" s="424"/>
    </row>
    <row r="892" customHeight="1" spans="1:2">
      <c r="A892" s="372" t="s">
        <v>173</v>
      </c>
      <c r="B892" s="424">
        <v>87</v>
      </c>
    </row>
    <row r="893" hidden="1" customHeight="1" spans="1:2">
      <c r="A893" s="372" t="s">
        <v>841</v>
      </c>
      <c r="B893" s="424"/>
    </row>
    <row r="894" hidden="1" customHeight="1" spans="1:2">
      <c r="A894" s="372" t="s">
        <v>842</v>
      </c>
      <c r="B894" s="424"/>
    </row>
    <row r="895" customHeight="1" spans="1:2">
      <c r="A895" s="372" t="s">
        <v>843</v>
      </c>
      <c r="B895" s="424">
        <v>4</v>
      </c>
    </row>
    <row r="896" hidden="1" customHeight="1" spans="1:2">
      <c r="A896" s="372" t="s">
        <v>844</v>
      </c>
      <c r="B896" s="424"/>
    </row>
    <row r="897" hidden="1" customHeight="1" spans="1:2">
      <c r="A897" s="372" t="s">
        <v>845</v>
      </c>
      <c r="B897" s="424"/>
    </row>
    <row r="898" hidden="1" customHeight="1" spans="1:2">
      <c r="A898" s="372" t="s">
        <v>846</v>
      </c>
      <c r="B898" s="424"/>
    </row>
    <row r="899" hidden="1" customHeight="1" spans="1:2">
      <c r="A899" s="372" t="s">
        <v>847</v>
      </c>
      <c r="B899" s="424"/>
    </row>
    <row r="900" hidden="1" customHeight="1" spans="1:2">
      <c r="A900" s="372" t="s">
        <v>848</v>
      </c>
      <c r="B900" s="424"/>
    </row>
    <row r="901" hidden="1" customHeight="1" spans="1:2">
      <c r="A901" s="372" t="s">
        <v>849</v>
      </c>
      <c r="B901" s="424"/>
    </row>
    <row r="902" hidden="1" customHeight="1" spans="1:2">
      <c r="A902" s="372" t="s">
        <v>850</v>
      </c>
      <c r="B902" s="424"/>
    </row>
    <row r="903" hidden="1" customHeight="1" spans="1:2">
      <c r="A903" s="372" t="s">
        <v>851</v>
      </c>
      <c r="B903" s="424"/>
    </row>
    <row r="904" hidden="1" customHeight="1" spans="1:2">
      <c r="A904" s="372" t="s">
        <v>852</v>
      </c>
      <c r="B904" s="424"/>
    </row>
    <row r="905" customHeight="1" spans="1:2">
      <c r="A905" s="372" t="s">
        <v>853</v>
      </c>
      <c r="B905" s="424">
        <v>93</v>
      </c>
    </row>
    <row r="906" hidden="1" customHeight="1" spans="1:2">
      <c r="A906" s="372" t="s">
        <v>854</v>
      </c>
      <c r="B906" s="424"/>
    </row>
    <row r="907" hidden="1" customHeight="1" spans="1:2">
      <c r="A907" s="372" t="s">
        <v>855</v>
      </c>
      <c r="B907" s="424"/>
    </row>
    <row r="908" hidden="1" customHeight="1" spans="1:2">
      <c r="A908" s="372" t="s">
        <v>856</v>
      </c>
      <c r="B908" s="424"/>
    </row>
    <row r="909" hidden="1" customHeight="1" spans="1:2">
      <c r="A909" s="372" t="s">
        <v>857</v>
      </c>
      <c r="B909" s="424"/>
    </row>
    <row r="910" hidden="1" customHeight="1" spans="1:2">
      <c r="A910" s="372" t="s">
        <v>858</v>
      </c>
      <c r="B910" s="424"/>
    </row>
    <row r="911" hidden="1" customHeight="1" spans="1:2">
      <c r="A911" s="372" t="s">
        <v>859</v>
      </c>
      <c r="B911" s="424"/>
    </row>
    <row r="912" hidden="1" customHeight="1" spans="1:2">
      <c r="A912" s="372" t="s">
        <v>860</v>
      </c>
      <c r="B912" s="424"/>
    </row>
    <row r="913" hidden="1" customHeight="1" spans="1:2">
      <c r="A913" s="372" t="s">
        <v>861</v>
      </c>
      <c r="B913" s="424"/>
    </row>
    <row r="914" hidden="1" customHeight="1" spans="1:2">
      <c r="A914" s="427" t="s">
        <v>862</v>
      </c>
      <c r="B914" s="424">
        <f>SUM(B915:B941)</f>
        <v>0</v>
      </c>
    </row>
    <row r="915" hidden="1" customHeight="1" spans="1:2">
      <c r="A915" s="372" t="s">
        <v>165</v>
      </c>
      <c r="B915" s="424"/>
    </row>
    <row r="916" hidden="1" customHeight="1" spans="1:2">
      <c r="A916" s="372" t="s">
        <v>166</v>
      </c>
      <c r="B916" s="424"/>
    </row>
    <row r="917" hidden="1" customHeight="1" spans="1:2">
      <c r="A917" s="372" t="s">
        <v>167</v>
      </c>
      <c r="B917" s="424"/>
    </row>
    <row r="918" hidden="1" customHeight="1" spans="1:2">
      <c r="A918" s="372" t="s">
        <v>863</v>
      </c>
      <c r="B918" s="424"/>
    </row>
    <row r="919" hidden="1" customHeight="1" spans="1:2">
      <c r="A919" s="372" t="s">
        <v>864</v>
      </c>
      <c r="B919" s="424"/>
    </row>
    <row r="920" hidden="1" customHeight="1" spans="1:2">
      <c r="A920" s="372" t="s">
        <v>865</v>
      </c>
      <c r="B920" s="424"/>
    </row>
    <row r="921" hidden="1" customHeight="1" spans="1:2">
      <c r="A921" s="372" t="s">
        <v>866</v>
      </c>
      <c r="B921" s="424"/>
    </row>
    <row r="922" hidden="1" customHeight="1" spans="1:2">
      <c r="A922" s="372" t="s">
        <v>867</v>
      </c>
      <c r="B922" s="424"/>
    </row>
    <row r="923" hidden="1" customHeight="1" spans="1:2">
      <c r="A923" s="372" t="s">
        <v>868</v>
      </c>
      <c r="B923" s="424"/>
    </row>
    <row r="924" hidden="1" customHeight="1" spans="1:2">
      <c r="A924" s="372" t="s">
        <v>869</v>
      </c>
      <c r="B924" s="424"/>
    </row>
    <row r="925" hidden="1" customHeight="1" spans="1:2">
      <c r="A925" s="372" t="s">
        <v>870</v>
      </c>
      <c r="B925" s="424"/>
    </row>
    <row r="926" hidden="1" customHeight="1" spans="1:2">
      <c r="A926" s="372" t="s">
        <v>871</v>
      </c>
      <c r="B926" s="424"/>
    </row>
    <row r="927" hidden="1" customHeight="1" spans="1:2">
      <c r="A927" s="372" t="s">
        <v>872</v>
      </c>
      <c r="B927" s="424"/>
    </row>
    <row r="928" hidden="1" customHeight="1" spans="1:2">
      <c r="A928" s="372" t="s">
        <v>873</v>
      </c>
      <c r="B928" s="424"/>
    </row>
    <row r="929" hidden="1" customHeight="1" spans="1:2">
      <c r="A929" s="372" t="s">
        <v>874</v>
      </c>
      <c r="B929" s="424"/>
    </row>
    <row r="930" hidden="1" customHeight="1" spans="1:2">
      <c r="A930" s="372" t="s">
        <v>875</v>
      </c>
      <c r="B930" s="424"/>
    </row>
    <row r="931" hidden="1" customHeight="1" spans="1:2">
      <c r="A931" s="372" t="s">
        <v>876</v>
      </c>
      <c r="B931" s="424"/>
    </row>
    <row r="932" hidden="1" customHeight="1" spans="1:2">
      <c r="A932" s="372" t="s">
        <v>877</v>
      </c>
      <c r="B932" s="424"/>
    </row>
    <row r="933" hidden="1" customHeight="1" spans="1:2">
      <c r="A933" s="372" t="s">
        <v>878</v>
      </c>
      <c r="B933" s="424"/>
    </row>
    <row r="934" hidden="1" customHeight="1" spans="1:2">
      <c r="A934" s="372" t="s">
        <v>879</v>
      </c>
      <c r="B934" s="424"/>
    </row>
    <row r="935" hidden="1" customHeight="1" spans="1:2">
      <c r="A935" s="372" t="s">
        <v>880</v>
      </c>
      <c r="B935" s="424"/>
    </row>
    <row r="936" hidden="1" customHeight="1" spans="1:2">
      <c r="A936" s="372" t="s">
        <v>881</v>
      </c>
      <c r="B936" s="424"/>
    </row>
    <row r="937" hidden="1" customHeight="1" spans="1:2">
      <c r="A937" s="372" t="s">
        <v>882</v>
      </c>
      <c r="B937" s="424"/>
    </row>
    <row r="938" hidden="1" customHeight="1" spans="1:2">
      <c r="A938" s="372" t="s">
        <v>883</v>
      </c>
      <c r="B938" s="424"/>
    </row>
    <row r="939" hidden="1" customHeight="1" spans="1:2">
      <c r="A939" s="372" t="s">
        <v>884</v>
      </c>
      <c r="B939" s="424"/>
    </row>
    <row r="940" hidden="1" customHeight="1" spans="1:2">
      <c r="A940" s="372" t="s">
        <v>885</v>
      </c>
      <c r="B940" s="424"/>
    </row>
    <row r="941" hidden="1" customHeight="1" spans="1:2">
      <c r="A941" s="372" t="s">
        <v>886</v>
      </c>
      <c r="B941" s="424"/>
    </row>
    <row r="942" customHeight="1" spans="1:2">
      <c r="A942" s="427" t="s">
        <v>887</v>
      </c>
      <c r="B942" s="424">
        <f>SUM(B943:B969)</f>
        <v>4</v>
      </c>
    </row>
    <row r="943" hidden="1" customHeight="1" spans="1:2">
      <c r="A943" s="372" t="s">
        <v>165</v>
      </c>
      <c r="B943" s="424"/>
    </row>
    <row r="944" hidden="1" customHeight="1" spans="1:2">
      <c r="A944" s="372" t="s">
        <v>166</v>
      </c>
      <c r="B944" s="424"/>
    </row>
    <row r="945" hidden="1" customHeight="1" spans="1:2">
      <c r="A945" s="372" t="s">
        <v>167</v>
      </c>
      <c r="B945" s="424"/>
    </row>
    <row r="946" hidden="1" customHeight="1" spans="1:2">
      <c r="A946" s="372" t="s">
        <v>888</v>
      </c>
      <c r="B946" s="424"/>
    </row>
    <row r="947" hidden="1" customHeight="1" spans="1:2">
      <c r="A947" s="372" t="s">
        <v>889</v>
      </c>
      <c r="B947" s="424"/>
    </row>
    <row r="948" customHeight="1" spans="1:2">
      <c r="A948" s="372" t="s">
        <v>890</v>
      </c>
      <c r="B948" s="424">
        <v>4</v>
      </c>
    </row>
    <row r="949" hidden="1" customHeight="1" spans="1:2">
      <c r="A949" s="372" t="s">
        <v>891</v>
      </c>
      <c r="B949" s="424"/>
    </row>
    <row r="950" hidden="1" customHeight="1" spans="1:2">
      <c r="A950" s="372" t="s">
        <v>892</v>
      </c>
      <c r="B950" s="424"/>
    </row>
    <row r="951" hidden="1" customHeight="1" spans="1:2">
      <c r="A951" s="372" t="s">
        <v>893</v>
      </c>
      <c r="B951" s="424"/>
    </row>
    <row r="952" hidden="1" customHeight="1" spans="1:2">
      <c r="A952" s="372" t="s">
        <v>894</v>
      </c>
      <c r="B952" s="424"/>
    </row>
    <row r="953" hidden="1" customHeight="1" spans="1:2">
      <c r="A953" s="372" t="s">
        <v>895</v>
      </c>
      <c r="B953" s="424"/>
    </row>
    <row r="954" hidden="1" customHeight="1" spans="1:2">
      <c r="A954" s="372" t="s">
        <v>896</v>
      </c>
      <c r="B954" s="424"/>
    </row>
    <row r="955" hidden="1" customHeight="1" spans="1:2">
      <c r="A955" s="372" t="s">
        <v>897</v>
      </c>
      <c r="B955" s="424"/>
    </row>
    <row r="956" hidden="1" customHeight="1" spans="1:2">
      <c r="A956" s="372" t="s">
        <v>898</v>
      </c>
      <c r="B956" s="424"/>
    </row>
    <row r="957" hidden="1" customHeight="1" spans="1:2">
      <c r="A957" s="372" t="s">
        <v>899</v>
      </c>
      <c r="B957" s="424"/>
    </row>
    <row r="958" hidden="1" customHeight="1" spans="1:2">
      <c r="A958" s="372" t="s">
        <v>900</v>
      </c>
      <c r="B958" s="424"/>
    </row>
    <row r="959" hidden="1" customHeight="1" spans="1:2">
      <c r="A959" s="372" t="s">
        <v>901</v>
      </c>
      <c r="B959" s="424"/>
    </row>
    <row r="960" hidden="1" customHeight="1" spans="1:2">
      <c r="A960" s="372" t="s">
        <v>902</v>
      </c>
      <c r="B960" s="424"/>
    </row>
    <row r="961" hidden="1" customHeight="1" spans="1:2">
      <c r="A961" s="372" t="s">
        <v>903</v>
      </c>
      <c r="B961" s="424"/>
    </row>
    <row r="962" hidden="1" customHeight="1" spans="1:2">
      <c r="A962" s="372" t="s">
        <v>904</v>
      </c>
      <c r="B962" s="424"/>
    </row>
    <row r="963" hidden="1" customHeight="1" spans="1:2">
      <c r="A963" s="372" t="s">
        <v>905</v>
      </c>
      <c r="B963" s="424"/>
    </row>
    <row r="964" hidden="1" customHeight="1" spans="1:2">
      <c r="A964" s="372" t="s">
        <v>906</v>
      </c>
      <c r="B964" s="424"/>
    </row>
    <row r="965" hidden="1" customHeight="1" spans="1:2">
      <c r="A965" s="372" t="s">
        <v>907</v>
      </c>
      <c r="B965" s="424"/>
    </row>
    <row r="966" hidden="1" customHeight="1" spans="1:2">
      <c r="A966" s="372" t="s">
        <v>879</v>
      </c>
      <c r="B966" s="424"/>
    </row>
    <row r="967" hidden="1" customHeight="1" spans="1:2">
      <c r="A967" s="372" t="s">
        <v>908</v>
      </c>
      <c r="B967" s="424"/>
    </row>
    <row r="968" hidden="1" customHeight="1" spans="1:2">
      <c r="A968" s="372" t="s">
        <v>909</v>
      </c>
      <c r="B968" s="424"/>
    </row>
    <row r="969" hidden="1" customHeight="1" spans="1:2">
      <c r="A969" s="372" t="s">
        <v>910</v>
      </c>
      <c r="B969" s="424"/>
    </row>
    <row r="970" hidden="1" customHeight="1" spans="1:2">
      <c r="A970" s="427" t="s">
        <v>911</v>
      </c>
      <c r="B970" s="424">
        <f>SUM(B971:B980)</f>
        <v>0</v>
      </c>
    </row>
    <row r="971" hidden="1" customHeight="1" spans="1:2">
      <c r="A971" s="372" t="s">
        <v>165</v>
      </c>
      <c r="B971" s="424"/>
    </row>
    <row r="972" hidden="1" customHeight="1" spans="1:2">
      <c r="A972" s="372" t="s">
        <v>166</v>
      </c>
      <c r="B972" s="424"/>
    </row>
    <row r="973" hidden="1" customHeight="1" spans="1:2">
      <c r="A973" s="372" t="s">
        <v>167</v>
      </c>
      <c r="B973" s="424"/>
    </row>
    <row r="974" hidden="1" customHeight="1" spans="1:2">
      <c r="A974" s="372" t="s">
        <v>912</v>
      </c>
      <c r="B974" s="424"/>
    </row>
    <row r="975" hidden="1" customHeight="1" spans="1:2">
      <c r="A975" s="372" t="s">
        <v>913</v>
      </c>
      <c r="B975" s="424"/>
    </row>
    <row r="976" hidden="1" customHeight="1" spans="1:2">
      <c r="A976" s="372" t="s">
        <v>914</v>
      </c>
      <c r="B976" s="424"/>
    </row>
    <row r="977" hidden="1" customHeight="1" spans="1:2">
      <c r="A977" s="372" t="s">
        <v>915</v>
      </c>
      <c r="B977" s="424"/>
    </row>
    <row r="978" hidden="1" customHeight="1" spans="1:2">
      <c r="A978" s="372" t="s">
        <v>916</v>
      </c>
      <c r="B978" s="424"/>
    </row>
    <row r="979" hidden="1" customHeight="1" spans="1:2">
      <c r="A979" s="372" t="s">
        <v>917</v>
      </c>
      <c r="B979" s="424"/>
    </row>
    <row r="980" hidden="1" customHeight="1" spans="1:2">
      <c r="A980" s="372" t="s">
        <v>918</v>
      </c>
      <c r="B980" s="424"/>
    </row>
    <row r="981" hidden="1" customHeight="1" spans="1:2">
      <c r="A981" s="427" t="s">
        <v>919</v>
      </c>
      <c r="B981" s="424">
        <f>SUM(B982:B991)</f>
        <v>0</v>
      </c>
    </row>
    <row r="982" hidden="1" customHeight="1" spans="1:2">
      <c r="A982" s="372" t="s">
        <v>165</v>
      </c>
      <c r="B982" s="424"/>
    </row>
    <row r="983" hidden="1" customHeight="1" spans="1:2">
      <c r="A983" s="372" t="s">
        <v>166</v>
      </c>
      <c r="B983" s="424"/>
    </row>
    <row r="984" hidden="1" customHeight="1" spans="1:2">
      <c r="A984" s="372" t="s">
        <v>167</v>
      </c>
      <c r="B984" s="424"/>
    </row>
    <row r="985" hidden="1" customHeight="1" spans="1:2">
      <c r="A985" s="372" t="s">
        <v>920</v>
      </c>
      <c r="B985" s="424"/>
    </row>
    <row r="986" hidden="1" customHeight="1" spans="1:2">
      <c r="A986" s="372" t="s">
        <v>921</v>
      </c>
      <c r="B986" s="424"/>
    </row>
    <row r="987" hidden="1" customHeight="1" spans="1:2">
      <c r="A987" s="372" t="s">
        <v>922</v>
      </c>
      <c r="B987" s="424"/>
    </row>
    <row r="988" hidden="1" customHeight="1" spans="1:2">
      <c r="A988" s="372" t="s">
        <v>923</v>
      </c>
      <c r="B988" s="424"/>
    </row>
    <row r="989" hidden="1" customHeight="1" spans="1:2">
      <c r="A989" s="372" t="s">
        <v>924</v>
      </c>
      <c r="B989" s="424"/>
    </row>
    <row r="990" hidden="1" customHeight="1" spans="1:2">
      <c r="A990" s="372" t="s">
        <v>925</v>
      </c>
      <c r="B990" s="424"/>
    </row>
    <row r="991" hidden="1" customHeight="1" spans="1:2">
      <c r="A991" s="372" t="s">
        <v>926</v>
      </c>
      <c r="B991" s="424"/>
    </row>
    <row r="992" hidden="1" customHeight="1" spans="1:2">
      <c r="A992" s="427" t="s">
        <v>927</v>
      </c>
      <c r="B992" s="424">
        <f>SUM(B993:B997)</f>
        <v>0</v>
      </c>
    </row>
    <row r="993" hidden="1" customHeight="1" spans="1:2">
      <c r="A993" s="372" t="s">
        <v>497</v>
      </c>
      <c r="B993" s="424"/>
    </row>
    <row r="994" hidden="1" customHeight="1" spans="1:2">
      <c r="A994" s="372" t="s">
        <v>928</v>
      </c>
      <c r="B994" s="424"/>
    </row>
    <row r="995" hidden="1" customHeight="1" spans="1:2">
      <c r="A995" s="372" t="s">
        <v>929</v>
      </c>
      <c r="B995" s="424"/>
    </row>
    <row r="996" hidden="1" customHeight="1" spans="1:2">
      <c r="A996" s="372" t="s">
        <v>930</v>
      </c>
      <c r="B996" s="424"/>
    </row>
    <row r="997" hidden="1" customHeight="1" spans="1:2">
      <c r="A997" s="372" t="s">
        <v>931</v>
      </c>
      <c r="B997" s="424"/>
    </row>
    <row r="998" customHeight="1" spans="1:2">
      <c r="A998" s="427" t="s">
        <v>932</v>
      </c>
      <c r="B998" s="424">
        <f>SUM(B999:B1004)</f>
        <v>260</v>
      </c>
    </row>
    <row r="999" customHeight="1" spans="1:2">
      <c r="A999" s="372" t="s">
        <v>933</v>
      </c>
      <c r="B999" s="424">
        <v>3</v>
      </c>
    </row>
    <row r="1000" hidden="1" customHeight="1" spans="1:2">
      <c r="A1000" s="372" t="s">
        <v>934</v>
      </c>
      <c r="B1000" s="424"/>
    </row>
    <row r="1001" customHeight="1" spans="1:2">
      <c r="A1001" s="372" t="s">
        <v>935</v>
      </c>
      <c r="B1001" s="424">
        <v>257</v>
      </c>
    </row>
    <row r="1002" hidden="1" customHeight="1" spans="1:2">
      <c r="A1002" s="372" t="s">
        <v>936</v>
      </c>
      <c r="B1002" s="424"/>
    </row>
    <row r="1003" hidden="1" customHeight="1" spans="1:2">
      <c r="A1003" s="372" t="s">
        <v>937</v>
      </c>
      <c r="B1003" s="424"/>
    </row>
    <row r="1004" hidden="1" customHeight="1" spans="1:2">
      <c r="A1004" s="372" t="s">
        <v>938</v>
      </c>
      <c r="B1004" s="424"/>
    </row>
    <row r="1005" hidden="1" customHeight="1" spans="1:2">
      <c r="A1005" s="427" t="s">
        <v>939</v>
      </c>
      <c r="B1005" s="424">
        <f>SUM(B1006:B1011)</f>
        <v>0</v>
      </c>
    </row>
    <row r="1006" hidden="1" customHeight="1" spans="1:2">
      <c r="A1006" s="372" t="s">
        <v>940</v>
      </c>
      <c r="B1006" s="424"/>
    </row>
    <row r="1007" hidden="1" customHeight="1" spans="1:2">
      <c r="A1007" s="372" t="s">
        <v>941</v>
      </c>
      <c r="B1007" s="424"/>
    </row>
    <row r="1008" hidden="1" customHeight="1" spans="1:2">
      <c r="A1008" s="372" t="s">
        <v>942</v>
      </c>
      <c r="B1008" s="424"/>
    </row>
    <row r="1009" hidden="1" customHeight="1" spans="1:2">
      <c r="A1009" s="372" t="s">
        <v>943</v>
      </c>
      <c r="B1009" s="424"/>
    </row>
    <row r="1010" hidden="1" customHeight="1" spans="1:2">
      <c r="A1010" s="372" t="s">
        <v>944</v>
      </c>
      <c r="B1010" s="424"/>
    </row>
    <row r="1011" hidden="1" customHeight="1" spans="1:2">
      <c r="A1011" s="372" t="s">
        <v>945</v>
      </c>
      <c r="B1011" s="424"/>
    </row>
    <row r="1012" hidden="1" customHeight="1" spans="1:2">
      <c r="A1012" s="427" t="s">
        <v>946</v>
      </c>
      <c r="B1012" s="424">
        <f>SUM(B1013:B1015)</f>
        <v>0</v>
      </c>
    </row>
    <row r="1013" hidden="1" customHeight="1" spans="1:2">
      <c r="A1013" s="372" t="s">
        <v>947</v>
      </c>
      <c r="B1013" s="424"/>
    </row>
    <row r="1014" hidden="1" customHeight="1" spans="1:2">
      <c r="A1014" s="372" t="s">
        <v>948</v>
      </c>
      <c r="B1014" s="424"/>
    </row>
    <row r="1015" hidden="1" customHeight="1" spans="1:2">
      <c r="A1015" s="372" t="s">
        <v>949</v>
      </c>
      <c r="B1015" s="424"/>
    </row>
    <row r="1016" customHeight="1" spans="1:2">
      <c r="A1016" s="427" t="s">
        <v>950</v>
      </c>
      <c r="B1016" s="424">
        <f>SUM(B1017:B1018)</f>
        <v>3</v>
      </c>
    </row>
    <row r="1017" hidden="1" customHeight="1" spans="1:2">
      <c r="A1017" s="372" t="s">
        <v>951</v>
      </c>
      <c r="B1017" s="424"/>
    </row>
    <row r="1018" customHeight="1" spans="1:2">
      <c r="A1018" s="372" t="s">
        <v>952</v>
      </c>
      <c r="B1018" s="424">
        <v>3</v>
      </c>
    </row>
    <row r="1019" customHeight="1" spans="1:2">
      <c r="A1019" s="427" t="s">
        <v>953</v>
      </c>
      <c r="B1019" s="424">
        <f>SUM(B1020,B1043,B1053,B1063,B1068,B1075,B1080)</f>
        <v>289</v>
      </c>
    </row>
    <row r="1020" customHeight="1" spans="1:2">
      <c r="A1020" s="427" t="s">
        <v>954</v>
      </c>
      <c r="B1020" s="424">
        <f>SUM(B1021:B1042)</f>
        <v>9</v>
      </c>
    </row>
    <row r="1021" hidden="1" customHeight="1" spans="1:2">
      <c r="A1021" s="372" t="s">
        <v>165</v>
      </c>
      <c r="B1021" s="424"/>
    </row>
    <row r="1022" hidden="1" customHeight="1" spans="1:2">
      <c r="A1022" s="372" t="s">
        <v>166</v>
      </c>
      <c r="B1022" s="424"/>
    </row>
    <row r="1023" hidden="1" customHeight="1" spans="1:2">
      <c r="A1023" s="372" t="s">
        <v>167</v>
      </c>
      <c r="B1023" s="424"/>
    </row>
    <row r="1024" hidden="1" customHeight="1" spans="1:2">
      <c r="A1024" s="372" t="s">
        <v>955</v>
      </c>
      <c r="B1024" s="424"/>
    </row>
    <row r="1025" customHeight="1" spans="1:2">
      <c r="A1025" s="372" t="s">
        <v>956</v>
      </c>
      <c r="B1025" s="424">
        <v>8</v>
      </c>
    </row>
    <row r="1026" hidden="1" customHeight="1" spans="1:2">
      <c r="A1026" s="372" t="s">
        <v>957</v>
      </c>
      <c r="B1026" s="424"/>
    </row>
    <row r="1027" hidden="1" customHeight="1" spans="1:2">
      <c r="A1027" s="372" t="s">
        <v>958</v>
      </c>
      <c r="B1027" s="424"/>
    </row>
    <row r="1028" hidden="1" customHeight="1" spans="1:2">
      <c r="A1028" s="372" t="s">
        <v>959</v>
      </c>
      <c r="B1028" s="424"/>
    </row>
    <row r="1029" hidden="1" customHeight="1" spans="1:2">
      <c r="A1029" s="372" t="s">
        <v>960</v>
      </c>
      <c r="B1029" s="424"/>
    </row>
    <row r="1030" hidden="1" customHeight="1" spans="1:2">
      <c r="A1030" s="372" t="s">
        <v>961</v>
      </c>
      <c r="B1030" s="424"/>
    </row>
    <row r="1031" hidden="1" customHeight="1" spans="1:2">
      <c r="A1031" s="372" t="s">
        <v>962</v>
      </c>
      <c r="B1031" s="424"/>
    </row>
    <row r="1032" hidden="1" customHeight="1" spans="1:2">
      <c r="A1032" s="372" t="s">
        <v>963</v>
      </c>
      <c r="B1032" s="424"/>
    </row>
    <row r="1033" hidden="1" customHeight="1" spans="1:2">
      <c r="A1033" s="372" t="s">
        <v>964</v>
      </c>
      <c r="B1033" s="424"/>
    </row>
    <row r="1034" hidden="1" customHeight="1" spans="1:2">
      <c r="A1034" s="372" t="s">
        <v>965</v>
      </c>
      <c r="B1034" s="424"/>
    </row>
    <row r="1035" hidden="1" customHeight="1" spans="1:2">
      <c r="A1035" s="372" t="s">
        <v>966</v>
      </c>
      <c r="B1035" s="424"/>
    </row>
    <row r="1036" hidden="1" customHeight="1" spans="1:2">
      <c r="A1036" s="372" t="s">
        <v>967</v>
      </c>
      <c r="B1036" s="424"/>
    </row>
    <row r="1037" hidden="1" customHeight="1" spans="1:2">
      <c r="A1037" s="372" t="s">
        <v>968</v>
      </c>
      <c r="B1037" s="424"/>
    </row>
    <row r="1038" hidden="1" customHeight="1" spans="1:2">
      <c r="A1038" s="372" t="s">
        <v>969</v>
      </c>
      <c r="B1038" s="424"/>
    </row>
    <row r="1039" customHeight="1" spans="1:2">
      <c r="A1039" s="372" t="s">
        <v>970</v>
      </c>
      <c r="B1039" s="424">
        <v>1</v>
      </c>
    </row>
    <row r="1040" hidden="1" customHeight="1" spans="1:2">
      <c r="A1040" s="372" t="s">
        <v>971</v>
      </c>
      <c r="B1040" s="424"/>
    </row>
    <row r="1041" hidden="1" customHeight="1" spans="1:2">
      <c r="A1041" s="372" t="s">
        <v>972</v>
      </c>
      <c r="B1041" s="424"/>
    </row>
    <row r="1042" hidden="1" customHeight="1" spans="1:2">
      <c r="A1042" s="372" t="s">
        <v>973</v>
      </c>
      <c r="B1042" s="424"/>
    </row>
    <row r="1043" hidden="1" customHeight="1" spans="1:2">
      <c r="A1043" s="427" t="s">
        <v>974</v>
      </c>
      <c r="B1043" s="424">
        <f>SUM(B1044:B1052)</f>
        <v>0</v>
      </c>
    </row>
    <row r="1044" hidden="1" customHeight="1" spans="1:2">
      <c r="A1044" s="372" t="s">
        <v>165</v>
      </c>
      <c r="B1044" s="424"/>
    </row>
    <row r="1045" hidden="1" customHeight="1" spans="1:2">
      <c r="A1045" s="372" t="s">
        <v>166</v>
      </c>
      <c r="B1045" s="424"/>
    </row>
    <row r="1046" hidden="1" customHeight="1" spans="1:2">
      <c r="A1046" s="372" t="s">
        <v>167</v>
      </c>
      <c r="B1046" s="424"/>
    </row>
    <row r="1047" hidden="1" customHeight="1" spans="1:2">
      <c r="A1047" s="372" t="s">
        <v>975</v>
      </c>
      <c r="B1047" s="424"/>
    </row>
    <row r="1048" hidden="1" customHeight="1" spans="1:2">
      <c r="A1048" s="372" t="s">
        <v>976</v>
      </c>
      <c r="B1048" s="424"/>
    </row>
    <row r="1049" hidden="1" customHeight="1" spans="1:2">
      <c r="A1049" s="372" t="s">
        <v>977</v>
      </c>
      <c r="B1049" s="424"/>
    </row>
    <row r="1050" hidden="1" customHeight="1" spans="1:2">
      <c r="A1050" s="372" t="s">
        <v>978</v>
      </c>
      <c r="B1050" s="424"/>
    </row>
    <row r="1051" hidden="1" customHeight="1" spans="1:2">
      <c r="A1051" s="372" t="s">
        <v>979</v>
      </c>
      <c r="B1051" s="424"/>
    </row>
    <row r="1052" hidden="1" customHeight="1" spans="1:2">
      <c r="A1052" s="372" t="s">
        <v>980</v>
      </c>
      <c r="B1052" s="424"/>
    </row>
    <row r="1053" hidden="1" customHeight="1" spans="1:2">
      <c r="A1053" s="427" t="s">
        <v>981</v>
      </c>
      <c r="B1053" s="424">
        <f>SUM(B1054:B1062)</f>
        <v>0</v>
      </c>
    </row>
    <row r="1054" hidden="1" customHeight="1" spans="1:2">
      <c r="A1054" s="372" t="s">
        <v>165</v>
      </c>
      <c r="B1054" s="424"/>
    </row>
    <row r="1055" hidden="1" customHeight="1" spans="1:2">
      <c r="A1055" s="372" t="s">
        <v>166</v>
      </c>
      <c r="B1055" s="424"/>
    </row>
    <row r="1056" hidden="1" customHeight="1" spans="1:2">
      <c r="A1056" s="372" t="s">
        <v>167</v>
      </c>
      <c r="B1056" s="424"/>
    </row>
    <row r="1057" hidden="1" customHeight="1" spans="1:2">
      <c r="A1057" s="372" t="s">
        <v>982</v>
      </c>
      <c r="B1057" s="424"/>
    </row>
    <row r="1058" hidden="1" customHeight="1" spans="1:2">
      <c r="A1058" s="372" t="s">
        <v>983</v>
      </c>
      <c r="B1058" s="424"/>
    </row>
    <row r="1059" hidden="1" customHeight="1" spans="1:2">
      <c r="A1059" s="372" t="s">
        <v>984</v>
      </c>
      <c r="B1059" s="424"/>
    </row>
    <row r="1060" hidden="1" customHeight="1" spans="1:2">
      <c r="A1060" s="372" t="s">
        <v>985</v>
      </c>
      <c r="B1060" s="424"/>
    </row>
    <row r="1061" hidden="1" customHeight="1" spans="1:2">
      <c r="A1061" s="372" t="s">
        <v>986</v>
      </c>
      <c r="B1061" s="424"/>
    </row>
    <row r="1062" hidden="1" customHeight="1" spans="1:2">
      <c r="A1062" s="372" t="s">
        <v>987</v>
      </c>
      <c r="B1062" s="424"/>
    </row>
    <row r="1063" hidden="1" customHeight="1" spans="1:2">
      <c r="A1063" s="427" t="s">
        <v>988</v>
      </c>
      <c r="B1063" s="424">
        <f>SUM(B1064:B1067)</f>
        <v>0</v>
      </c>
    </row>
    <row r="1064" hidden="1" customHeight="1" spans="1:2">
      <c r="A1064" s="372" t="s">
        <v>989</v>
      </c>
      <c r="B1064" s="424"/>
    </row>
    <row r="1065" hidden="1" customHeight="1" spans="1:2">
      <c r="A1065" s="372" t="s">
        <v>990</v>
      </c>
      <c r="B1065" s="424"/>
    </row>
    <row r="1066" hidden="1" customHeight="1" spans="1:2">
      <c r="A1066" s="372" t="s">
        <v>991</v>
      </c>
      <c r="B1066" s="424"/>
    </row>
    <row r="1067" hidden="1" customHeight="1" spans="1:2">
      <c r="A1067" s="372" t="s">
        <v>992</v>
      </c>
      <c r="B1067" s="424"/>
    </row>
    <row r="1068" hidden="1" customHeight="1" spans="1:2">
      <c r="A1068" s="427" t="s">
        <v>993</v>
      </c>
      <c r="B1068" s="424">
        <f>SUM(B1069:B1074)</f>
        <v>0</v>
      </c>
    </row>
    <row r="1069" hidden="1" customHeight="1" spans="1:2">
      <c r="A1069" s="372" t="s">
        <v>165</v>
      </c>
      <c r="B1069" s="424"/>
    </row>
    <row r="1070" hidden="1" customHeight="1" spans="1:2">
      <c r="A1070" s="372" t="s">
        <v>166</v>
      </c>
      <c r="B1070" s="424"/>
    </row>
    <row r="1071" hidden="1" customHeight="1" spans="1:2">
      <c r="A1071" s="372" t="s">
        <v>167</v>
      </c>
      <c r="B1071" s="424"/>
    </row>
    <row r="1072" hidden="1" customHeight="1" spans="1:2">
      <c r="A1072" s="372" t="s">
        <v>979</v>
      </c>
      <c r="B1072" s="424"/>
    </row>
    <row r="1073" hidden="1" customHeight="1" spans="1:2">
      <c r="A1073" s="372" t="s">
        <v>994</v>
      </c>
      <c r="B1073" s="424"/>
    </row>
    <row r="1074" hidden="1" customHeight="1" spans="1:2">
      <c r="A1074" s="372" t="s">
        <v>995</v>
      </c>
      <c r="B1074" s="424"/>
    </row>
    <row r="1075" customHeight="1" spans="1:2">
      <c r="A1075" s="427" t="s">
        <v>996</v>
      </c>
      <c r="B1075" s="424">
        <f>SUM(B1076:B1079)</f>
        <v>280</v>
      </c>
    </row>
    <row r="1076" hidden="1" customHeight="1" spans="1:2">
      <c r="A1076" s="372" t="s">
        <v>997</v>
      </c>
      <c r="B1076" s="424"/>
    </row>
    <row r="1077" customHeight="1" spans="1:2">
      <c r="A1077" s="372" t="s">
        <v>998</v>
      </c>
      <c r="B1077" s="424">
        <v>280</v>
      </c>
    </row>
    <row r="1078" hidden="1" customHeight="1" spans="1:2">
      <c r="A1078" s="372" t="s">
        <v>999</v>
      </c>
      <c r="B1078" s="424"/>
    </row>
    <row r="1079" hidden="1" customHeight="1" spans="1:2">
      <c r="A1079" s="372" t="s">
        <v>1000</v>
      </c>
      <c r="B1079" s="424"/>
    </row>
    <row r="1080" hidden="1" customHeight="1" spans="1:2">
      <c r="A1080" s="427" t="s">
        <v>1001</v>
      </c>
      <c r="B1080" s="424">
        <f>SUM(B1081:B1082)</f>
        <v>0</v>
      </c>
    </row>
    <row r="1081" hidden="1" customHeight="1" spans="1:2">
      <c r="A1081" s="372" t="s">
        <v>1002</v>
      </c>
      <c r="B1081" s="424"/>
    </row>
    <row r="1082" hidden="1" customHeight="1" spans="1:2">
      <c r="A1082" s="372" t="s">
        <v>1003</v>
      </c>
      <c r="B1082" s="424"/>
    </row>
    <row r="1083" customHeight="1" spans="1:2">
      <c r="A1083" s="427" t="s">
        <v>1004</v>
      </c>
      <c r="B1083" s="424">
        <f>SUM(B1084,B1094,B1110,B1115,A1129:B1131,B1138,B1145,B1152)</f>
        <v>21</v>
      </c>
    </row>
    <row r="1084" hidden="1" customHeight="1" spans="1:2">
      <c r="A1084" s="427" t="s">
        <v>1005</v>
      </c>
      <c r="B1084" s="424">
        <f>SUM(B1085:B1093)</f>
        <v>0</v>
      </c>
    </row>
    <row r="1085" hidden="1" customHeight="1" spans="1:2">
      <c r="A1085" s="372" t="s">
        <v>165</v>
      </c>
      <c r="B1085" s="424"/>
    </row>
    <row r="1086" hidden="1" customHeight="1" spans="1:2">
      <c r="A1086" s="372" t="s">
        <v>166</v>
      </c>
      <c r="B1086" s="424"/>
    </row>
    <row r="1087" hidden="1" customHeight="1" spans="1:2">
      <c r="A1087" s="372" t="s">
        <v>167</v>
      </c>
      <c r="B1087" s="424"/>
    </row>
    <row r="1088" hidden="1" customHeight="1" spans="1:2">
      <c r="A1088" s="372" t="s">
        <v>1006</v>
      </c>
      <c r="B1088" s="424"/>
    </row>
    <row r="1089" hidden="1" customHeight="1" spans="1:2">
      <c r="A1089" s="372" t="s">
        <v>1007</v>
      </c>
      <c r="B1089" s="424"/>
    </row>
    <row r="1090" hidden="1" customHeight="1" spans="1:2">
      <c r="A1090" s="372" t="s">
        <v>1008</v>
      </c>
      <c r="B1090" s="424"/>
    </row>
    <row r="1091" hidden="1" customHeight="1" spans="1:2">
      <c r="A1091" s="372" t="s">
        <v>1009</v>
      </c>
      <c r="B1091" s="424"/>
    </row>
    <row r="1092" hidden="1" customHeight="1" spans="1:2">
      <c r="A1092" s="372" t="s">
        <v>1010</v>
      </c>
      <c r="B1092" s="424"/>
    </row>
    <row r="1093" hidden="1" customHeight="1" spans="1:2">
      <c r="A1093" s="372" t="s">
        <v>1011</v>
      </c>
      <c r="B1093" s="424"/>
    </row>
    <row r="1094" hidden="1" customHeight="1" spans="1:2">
      <c r="A1094" s="427" t="s">
        <v>1012</v>
      </c>
      <c r="B1094" s="424">
        <f>SUM(B1095:B1109)</f>
        <v>0</v>
      </c>
    </row>
    <row r="1095" hidden="1" customHeight="1" spans="1:2">
      <c r="A1095" s="372" t="s">
        <v>165</v>
      </c>
      <c r="B1095" s="424"/>
    </row>
    <row r="1096" hidden="1" customHeight="1" spans="1:2">
      <c r="A1096" s="372" t="s">
        <v>166</v>
      </c>
      <c r="B1096" s="424"/>
    </row>
    <row r="1097" hidden="1" customHeight="1" spans="1:2">
      <c r="A1097" s="372" t="s">
        <v>167</v>
      </c>
      <c r="B1097" s="424"/>
    </row>
    <row r="1098" hidden="1" customHeight="1" spans="1:2">
      <c r="A1098" s="372" t="s">
        <v>1013</v>
      </c>
      <c r="B1098" s="424"/>
    </row>
    <row r="1099" hidden="1" customHeight="1" spans="1:2">
      <c r="A1099" s="372" t="s">
        <v>1014</v>
      </c>
      <c r="B1099" s="424"/>
    </row>
    <row r="1100" hidden="1" customHeight="1" spans="1:2">
      <c r="A1100" s="372" t="s">
        <v>1015</v>
      </c>
      <c r="B1100" s="424"/>
    </row>
    <row r="1101" hidden="1" customHeight="1" spans="1:2">
      <c r="A1101" s="372" t="s">
        <v>1016</v>
      </c>
      <c r="B1101" s="424"/>
    </row>
    <row r="1102" hidden="1" customHeight="1" spans="1:2">
      <c r="A1102" s="372" t="s">
        <v>1017</v>
      </c>
      <c r="B1102" s="424"/>
    </row>
    <row r="1103" hidden="1" customHeight="1" spans="1:2">
      <c r="A1103" s="372" t="s">
        <v>1018</v>
      </c>
      <c r="B1103" s="424"/>
    </row>
    <row r="1104" hidden="1" customHeight="1" spans="1:2">
      <c r="A1104" s="372" t="s">
        <v>1019</v>
      </c>
      <c r="B1104" s="424"/>
    </row>
    <row r="1105" hidden="1" customHeight="1" spans="1:2">
      <c r="A1105" s="372" t="s">
        <v>1020</v>
      </c>
      <c r="B1105" s="424"/>
    </row>
    <row r="1106" hidden="1" customHeight="1" spans="1:2">
      <c r="A1106" s="372" t="s">
        <v>1021</v>
      </c>
      <c r="B1106" s="424"/>
    </row>
    <row r="1107" hidden="1" customHeight="1" spans="1:2">
      <c r="A1107" s="372" t="s">
        <v>1022</v>
      </c>
      <c r="B1107" s="424"/>
    </row>
    <row r="1108" hidden="1" customHeight="1" spans="1:2">
      <c r="A1108" s="372" t="s">
        <v>1023</v>
      </c>
      <c r="B1108" s="424"/>
    </row>
    <row r="1109" hidden="1" customHeight="1" spans="1:2">
      <c r="A1109" s="372" t="s">
        <v>1024</v>
      </c>
      <c r="B1109" s="424"/>
    </row>
    <row r="1110" hidden="1" customHeight="1" spans="1:2">
      <c r="A1110" s="427" t="s">
        <v>1025</v>
      </c>
      <c r="B1110" s="424">
        <f>SUM(B1111:B1114)</f>
        <v>0</v>
      </c>
    </row>
    <row r="1111" hidden="1" customHeight="1" spans="1:2">
      <c r="A1111" s="372" t="s">
        <v>165</v>
      </c>
      <c r="B1111" s="424"/>
    </row>
    <row r="1112" hidden="1" customHeight="1" spans="1:2">
      <c r="A1112" s="372" t="s">
        <v>166</v>
      </c>
      <c r="B1112" s="424"/>
    </row>
    <row r="1113" hidden="1" customHeight="1" spans="1:2">
      <c r="A1113" s="372" t="s">
        <v>167</v>
      </c>
      <c r="B1113" s="424"/>
    </row>
    <row r="1114" hidden="1" customHeight="1" spans="1:2">
      <c r="A1114" s="372" t="s">
        <v>1026</v>
      </c>
      <c r="B1114" s="424"/>
    </row>
    <row r="1115" hidden="1" customHeight="1" spans="1:2">
      <c r="A1115" s="427" t="s">
        <v>1027</v>
      </c>
      <c r="B1115" s="424">
        <f>SUM(B1116:B1128)</f>
        <v>0</v>
      </c>
    </row>
    <row r="1116" hidden="1" customHeight="1" spans="1:2">
      <c r="A1116" s="372" t="s">
        <v>165</v>
      </c>
      <c r="B1116" s="424"/>
    </row>
    <row r="1117" hidden="1" customHeight="1" spans="1:2">
      <c r="A1117" s="372" t="s">
        <v>166</v>
      </c>
      <c r="B1117" s="424"/>
    </row>
    <row r="1118" hidden="1" customHeight="1" spans="1:2">
      <c r="A1118" s="372" t="s">
        <v>167</v>
      </c>
      <c r="B1118" s="424"/>
    </row>
    <row r="1119" hidden="1" customHeight="1" spans="1:2">
      <c r="A1119" s="372" t="s">
        <v>1028</v>
      </c>
      <c r="B1119" s="424"/>
    </row>
    <row r="1120" hidden="1" customHeight="1" spans="1:2">
      <c r="A1120" s="372" t="s">
        <v>1029</v>
      </c>
      <c r="B1120" s="424"/>
    </row>
    <row r="1121" hidden="1" customHeight="1" spans="1:2">
      <c r="A1121" s="372" t="s">
        <v>1030</v>
      </c>
      <c r="B1121" s="424"/>
    </row>
    <row r="1122" hidden="1" customHeight="1" spans="1:2">
      <c r="A1122" s="372" t="s">
        <v>1031</v>
      </c>
      <c r="B1122" s="424"/>
    </row>
    <row r="1123" hidden="1" customHeight="1" spans="1:2">
      <c r="A1123" s="372" t="s">
        <v>1032</v>
      </c>
      <c r="B1123" s="424"/>
    </row>
    <row r="1124" hidden="1" customHeight="1" spans="1:2">
      <c r="A1124" s="372" t="s">
        <v>1033</v>
      </c>
      <c r="B1124" s="424"/>
    </row>
    <row r="1125" hidden="1" customHeight="1" spans="1:2">
      <c r="A1125" s="372" t="s">
        <v>1034</v>
      </c>
      <c r="B1125" s="424"/>
    </row>
    <row r="1126" hidden="1" customHeight="1" spans="1:2">
      <c r="A1126" s="372" t="s">
        <v>979</v>
      </c>
      <c r="B1126" s="424"/>
    </row>
    <row r="1127" hidden="1" customHeight="1" spans="1:2">
      <c r="A1127" s="372" t="s">
        <v>1035</v>
      </c>
      <c r="B1127" s="424"/>
    </row>
    <row r="1128" hidden="1" customHeight="1" spans="1:2">
      <c r="A1128" s="372" t="s">
        <v>1036</v>
      </c>
      <c r="B1128" s="424"/>
    </row>
    <row r="1129" customHeight="1" spans="1:2">
      <c r="A1129" s="427" t="s">
        <v>1037</v>
      </c>
      <c r="B1129" s="424">
        <f>SUM(B1130:B1137)</f>
        <v>21</v>
      </c>
    </row>
    <row r="1130" hidden="1" customHeight="1" spans="1:2">
      <c r="A1130" s="372" t="s">
        <v>165</v>
      </c>
      <c r="B1130" s="424"/>
    </row>
    <row r="1131" hidden="1" customHeight="1" spans="1:2">
      <c r="A1131" s="372" t="s">
        <v>166</v>
      </c>
      <c r="B1131" s="424"/>
    </row>
    <row r="1132" hidden="1" customHeight="1" spans="1:2">
      <c r="A1132" s="372" t="s">
        <v>167</v>
      </c>
      <c r="B1132" s="424"/>
    </row>
    <row r="1133" hidden="1" customHeight="1" spans="1:2">
      <c r="A1133" s="372" t="s">
        <v>1038</v>
      </c>
      <c r="B1133" s="424"/>
    </row>
    <row r="1134" hidden="1" customHeight="1" spans="1:2">
      <c r="A1134" s="372" t="s">
        <v>1039</v>
      </c>
      <c r="B1134" s="424"/>
    </row>
    <row r="1135" hidden="1" customHeight="1" spans="1:2">
      <c r="A1135" s="372" t="s">
        <v>1040</v>
      </c>
      <c r="B1135" s="424"/>
    </row>
    <row r="1136" hidden="1" customHeight="1" spans="1:2">
      <c r="A1136" s="372" t="s">
        <v>1041</v>
      </c>
      <c r="B1136" s="424"/>
    </row>
    <row r="1137" customHeight="1" spans="1:2">
      <c r="A1137" s="372" t="s">
        <v>1042</v>
      </c>
      <c r="B1137" s="424">
        <v>21</v>
      </c>
    </row>
    <row r="1138" hidden="1" customHeight="1" spans="1:2">
      <c r="A1138" s="427" t="s">
        <v>1043</v>
      </c>
      <c r="B1138" s="424">
        <f>SUM(B1139:B1144)</f>
        <v>0</v>
      </c>
    </row>
    <row r="1139" hidden="1" customHeight="1" spans="1:2">
      <c r="A1139" s="372" t="s">
        <v>165</v>
      </c>
      <c r="B1139" s="424"/>
    </row>
    <row r="1140" hidden="1" customHeight="1" spans="1:2">
      <c r="A1140" s="372" t="s">
        <v>166</v>
      </c>
      <c r="B1140" s="424"/>
    </row>
    <row r="1141" hidden="1" customHeight="1" spans="1:2">
      <c r="A1141" s="372" t="s">
        <v>167</v>
      </c>
      <c r="B1141" s="424"/>
    </row>
    <row r="1142" hidden="1" customHeight="1" spans="1:2">
      <c r="A1142" s="372" t="s">
        <v>1044</v>
      </c>
      <c r="B1142" s="424"/>
    </row>
    <row r="1143" hidden="1" customHeight="1" spans="1:2">
      <c r="A1143" s="372" t="s">
        <v>1045</v>
      </c>
      <c r="B1143" s="424"/>
    </row>
    <row r="1144" hidden="1" customHeight="1" spans="1:2">
      <c r="A1144" s="372" t="s">
        <v>1046</v>
      </c>
      <c r="B1144" s="424"/>
    </row>
    <row r="1145" hidden="1" customHeight="1" spans="1:2">
      <c r="A1145" s="427" t="s">
        <v>1047</v>
      </c>
      <c r="B1145" s="424">
        <f>SUM(B1146:B1151)</f>
        <v>0</v>
      </c>
    </row>
    <row r="1146" hidden="1" customHeight="1" spans="1:2">
      <c r="A1146" s="372" t="s">
        <v>165</v>
      </c>
      <c r="B1146" s="424"/>
    </row>
    <row r="1147" hidden="1" customHeight="1" spans="1:2">
      <c r="A1147" s="372" t="s">
        <v>166</v>
      </c>
      <c r="B1147" s="424"/>
    </row>
    <row r="1148" hidden="1" customHeight="1" spans="1:2">
      <c r="A1148" s="372" t="s">
        <v>167</v>
      </c>
      <c r="B1148" s="424"/>
    </row>
    <row r="1149" hidden="1" customHeight="1" spans="1:2">
      <c r="A1149" s="372" t="s">
        <v>1048</v>
      </c>
      <c r="B1149" s="424"/>
    </row>
    <row r="1150" hidden="1" customHeight="1" spans="1:2">
      <c r="A1150" s="372" t="s">
        <v>1049</v>
      </c>
      <c r="B1150" s="424"/>
    </row>
    <row r="1151" hidden="1" customHeight="1" spans="1:2">
      <c r="A1151" s="372" t="s">
        <v>1050</v>
      </c>
      <c r="B1151" s="424"/>
    </row>
    <row r="1152" hidden="1" customHeight="1" spans="1:2">
      <c r="A1152" s="427" t="s">
        <v>1051</v>
      </c>
      <c r="B1152" s="424">
        <f>SUM(B1153:B1158)</f>
        <v>0</v>
      </c>
    </row>
    <row r="1153" hidden="1" customHeight="1" spans="1:2">
      <c r="A1153" s="372" t="s">
        <v>1052</v>
      </c>
      <c r="B1153" s="424"/>
    </row>
    <row r="1154" hidden="1" customHeight="1" spans="1:2">
      <c r="A1154" s="372" t="s">
        <v>1053</v>
      </c>
      <c r="B1154" s="424"/>
    </row>
    <row r="1155" hidden="1" customHeight="1" spans="1:2">
      <c r="A1155" s="372" t="s">
        <v>1054</v>
      </c>
      <c r="B1155" s="424"/>
    </row>
    <row r="1156" hidden="1" customHeight="1" spans="1:2">
      <c r="A1156" s="372" t="s">
        <v>1055</v>
      </c>
      <c r="B1156" s="424"/>
    </row>
    <row r="1157" hidden="1" customHeight="1" spans="1:2">
      <c r="A1157" s="372" t="s">
        <v>1056</v>
      </c>
      <c r="B1157" s="424"/>
    </row>
    <row r="1158" hidden="1" customHeight="1" spans="1:2">
      <c r="A1158" s="372" t="s">
        <v>1057</v>
      </c>
      <c r="B1158" s="424"/>
    </row>
    <row r="1159" customHeight="1" spans="1:2">
      <c r="A1159" s="427" t="s">
        <v>1058</v>
      </c>
      <c r="B1159" s="424">
        <f>SUM(B1160,B1170,B1177,B1183)</f>
        <v>5</v>
      </c>
    </row>
    <row r="1160" customHeight="1" spans="1:2">
      <c r="A1160" s="427" t="s">
        <v>1059</v>
      </c>
      <c r="B1160" s="424">
        <f>SUM(B1161:B1169)</f>
        <v>5</v>
      </c>
    </row>
    <row r="1161" hidden="1" customHeight="1" spans="1:2">
      <c r="A1161" s="372" t="s">
        <v>165</v>
      </c>
      <c r="B1161" s="424"/>
    </row>
    <row r="1162" hidden="1" customHeight="1" spans="1:2">
      <c r="A1162" s="372" t="s">
        <v>166</v>
      </c>
      <c r="B1162" s="424"/>
    </row>
    <row r="1163" hidden="1" customHeight="1" spans="1:2">
      <c r="A1163" s="372" t="s">
        <v>167</v>
      </c>
      <c r="B1163" s="424"/>
    </row>
    <row r="1164" hidden="1" customHeight="1" spans="1:2">
      <c r="A1164" s="372" t="s">
        <v>1060</v>
      </c>
      <c r="B1164" s="424"/>
    </row>
    <row r="1165" hidden="1" customHeight="1" spans="1:2">
      <c r="A1165" s="372" t="s">
        <v>1061</v>
      </c>
      <c r="B1165" s="424"/>
    </row>
    <row r="1166" hidden="1" customHeight="1" spans="1:2">
      <c r="A1166" s="372" t="s">
        <v>1062</v>
      </c>
      <c r="B1166" s="424"/>
    </row>
    <row r="1167" hidden="1" customHeight="1" spans="1:2">
      <c r="A1167" s="372" t="s">
        <v>1063</v>
      </c>
      <c r="B1167" s="424"/>
    </row>
    <row r="1168" hidden="1" customHeight="1" spans="1:2">
      <c r="A1168" s="372" t="s">
        <v>173</v>
      </c>
      <c r="B1168" s="424"/>
    </row>
    <row r="1169" customHeight="1" spans="1:2">
      <c r="A1169" s="372" t="s">
        <v>1064</v>
      </c>
      <c r="B1169" s="424">
        <v>5</v>
      </c>
    </row>
    <row r="1170" hidden="1" customHeight="1" spans="1:2">
      <c r="A1170" s="427" t="s">
        <v>1065</v>
      </c>
      <c r="B1170" s="424">
        <f>SUM(B1171:B1176)</f>
        <v>0</v>
      </c>
    </row>
    <row r="1171" hidden="1" customHeight="1" spans="1:2">
      <c r="A1171" s="372" t="s">
        <v>165</v>
      </c>
      <c r="B1171" s="424"/>
    </row>
    <row r="1172" hidden="1" customHeight="1" spans="1:2">
      <c r="A1172" s="372" t="s">
        <v>166</v>
      </c>
      <c r="B1172" s="424"/>
    </row>
    <row r="1173" hidden="1" customHeight="1" spans="1:2">
      <c r="A1173" s="372" t="s">
        <v>167</v>
      </c>
      <c r="B1173" s="424"/>
    </row>
    <row r="1174" hidden="1" customHeight="1" spans="1:2">
      <c r="A1174" s="372" t="s">
        <v>1066</v>
      </c>
      <c r="B1174" s="424"/>
    </row>
    <row r="1175" hidden="1" customHeight="1" spans="1:2">
      <c r="A1175" s="372" t="s">
        <v>1067</v>
      </c>
      <c r="B1175" s="424"/>
    </row>
    <row r="1176" hidden="1" customHeight="1" spans="1:2">
      <c r="A1176" s="372" t="s">
        <v>1068</v>
      </c>
      <c r="B1176" s="424"/>
    </row>
    <row r="1177" hidden="1" customHeight="1" spans="1:2">
      <c r="A1177" s="427" t="s">
        <v>1069</v>
      </c>
      <c r="B1177" s="424">
        <f>SUM(B1178:B1182)</f>
        <v>0</v>
      </c>
    </row>
    <row r="1178" hidden="1" customHeight="1" spans="1:2">
      <c r="A1178" s="372" t="s">
        <v>165</v>
      </c>
      <c r="B1178" s="424"/>
    </row>
    <row r="1179" hidden="1" customHeight="1" spans="1:2">
      <c r="A1179" s="372" t="s">
        <v>166</v>
      </c>
      <c r="B1179" s="424"/>
    </row>
    <row r="1180" hidden="1" customHeight="1" spans="1:2">
      <c r="A1180" s="372" t="s">
        <v>167</v>
      </c>
      <c r="B1180" s="424"/>
    </row>
    <row r="1181" hidden="1" customHeight="1" spans="1:2">
      <c r="A1181" s="372" t="s">
        <v>1070</v>
      </c>
      <c r="B1181" s="424"/>
    </row>
    <row r="1182" hidden="1" customHeight="1" spans="1:2">
      <c r="A1182" s="372" t="s">
        <v>1071</v>
      </c>
      <c r="B1182" s="424"/>
    </row>
    <row r="1183" hidden="1" customHeight="1" spans="1:2">
      <c r="A1183" s="427" t="s">
        <v>1072</v>
      </c>
      <c r="B1183" s="424">
        <f>SUM(B1184:B1185)</f>
        <v>0</v>
      </c>
    </row>
    <row r="1184" hidden="1" customHeight="1" spans="1:2">
      <c r="A1184" s="372" t="s">
        <v>1073</v>
      </c>
      <c r="B1184" s="424"/>
    </row>
    <row r="1185" hidden="1" customHeight="1" spans="1:2">
      <c r="A1185" s="372" t="s">
        <v>1074</v>
      </c>
      <c r="B1185" s="424"/>
    </row>
    <row r="1186" hidden="1" customHeight="1" spans="1:2">
      <c r="A1186" s="427" t="s">
        <v>1075</v>
      </c>
      <c r="B1186" s="424">
        <f>SUM(B1187,B1194,B1204,B1210,B1213)</f>
        <v>0</v>
      </c>
    </row>
    <row r="1187" hidden="1" customHeight="1" spans="1:2">
      <c r="A1187" s="427" t="s">
        <v>1076</v>
      </c>
      <c r="B1187" s="424">
        <f>SUM(B1188:B1193)</f>
        <v>0</v>
      </c>
    </row>
    <row r="1188" hidden="1" customHeight="1" spans="1:2">
      <c r="A1188" s="372" t="s">
        <v>165</v>
      </c>
      <c r="B1188" s="424"/>
    </row>
    <row r="1189" hidden="1" customHeight="1" spans="1:2">
      <c r="A1189" s="372" t="s">
        <v>166</v>
      </c>
      <c r="B1189" s="424"/>
    </row>
    <row r="1190" hidden="1" customHeight="1" spans="1:2">
      <c r="A1190" s="372" t="s">
        <v>167</v>
      </c>
      <c r="B1190" s="424"/>
    </row>
    <row r="1191" hidden="1" customHeight="1" spans="1:2">
      <c r="A1191" s="372" t="s">
        <v>1077</v>
      </c>
      <c r="B1191" s="424"/>
    </row>
    <row r="1192" hidden="1" customHeight="1" spans="1:2">
      <c r="A1192" s="372" t="s">
        <v>173</v>
      </c>
      <c r="B1192" s="424"/>
    </row>
    <row r="1193" hidden="1" customHeight="1" spans="1:2">
      <c r="A1193" s="372" t="s">
        <v>1078</v>
      </c>
      <c r="B1193" s="424"/>
    </row>
    <row r="1194" hidden="1" customHeight="1" spans="1:2">
      <c r="A1194" s="427" t="s">
        <v>1079</v>
      </c>
      <c r="B1194" s="424">
        <f>SUM(B1195:B1203)</f>
        <v>0</v>
      </c>
    </row>
    <row r="1195" hidden="1" customHeight="1" spans="1:2">
      <c r="A1195" s="372" t="s">
        <v>1080</v>
      </c>
      <c r="B1195" s="424"/>
    </row>
    <row r="1196" hidden="1" customHeight="1" spans="1:2">
      <c r="A1196" s="372" t="s">
        <v>1081</v>
      </c>
      <c r="B1196" s="424"/>
    </row>
    <row r="1197" hidden="1" customHeight="1" spans="1:2">
      <c r="A1197" s="372" t="s">
        <v>1082</v>
      </c>
      <c r="B1197" s="424"/>
    </row>
    <row r="1198" hidden="1" customHeight="1" spans="1:2">
      <c r="A1198" s="372" t="s">
        <v>1083</v>
      </c>
      <c r="B1198" s="424"/>
    </row>
    <row r="1199" hidden="1" customHeight="1" spans="1:2">
      <c r="A1199" s="372" t="s">
        <v>1084</v>
      </c>
      <c r="B1199" s="424"/>
    </row>
    <row r="1200" hidden="1" customHeight="1" spans="1:2">
      <c r="A1200" s="372" t="s">
        <v>1085</v>
      </c>
      <c r="B1200" s="424"/>
    </row>
    <row r="1201" hidden="1" customHeight="1" spans="1:2">
      <c r="A1201" s="372" t="s">
        <v>1086</v>
      </c>
      <c r="B1201" s="424"/>
    </row>
    <row r="1202" hidden="1" customHeight="1" spans="1:2">
      <c r="A1202" s="372" t="s">
        <v>1087</v>
      </c>
      <c r="B1202" s="424"/>
    </row>
    <row r="1203" hidden="1" customHeight="1" spans="1:2">
      <c r="A1203" s="372" t="s">
        <v>1088</v>
      </c>
      <c r="B1203" s="424"/>
    </row>
    <row r="1204" hidden="1" customHeight="1" spans="1:2">
      <c r="A1204" s="427" t="s">
        <v>1089</v>
      </c>
      <c r="B1204" s="424">
        <f>SUM(B1205:B1209)</f>
        <v>0</v>
      </c>
    </row>
    <row r="1205" hidden="1" customHeight="1" spans="1:2">
      <c r="A1205" s="372" t="s">
        <v>1090</v>
      </c>
      <c r="B1205" s="424"/>
    </row>
    <row r="1206" hidden="1" customHeight="1" spans="1:2">
      <c r="A1206" s="372" t="s">
        <v>1091</v>
      </c>
      <c r="B1206" s="424"/>
    </row>
    <row r="1207" hidden="1" customHeight="1" spans="1:2">
      <c r="A1207" s="372" t="s">
        <v>1092</v>
      </c>
      <c r="B1207" s="424"/>
    </row>
    <row r="1208" hidden="1" customHeight="1" spans="1:2">
      <c r="A1208" s="372" t="s">
        <v>1093</v>
      </c>
      <c r="B1208" s="424"/>
    </row>
    <row r="1209" hidden="1" customHeight="1" spans="1:2">
      <c r="A1209" s="372" t="s">
        <v>1094</v>
      </c>
      <c r="B1209" s="424"/>
    </row>
    <row r="1210" hidden="1" customHeight="1" spans="1:2">
      <c r="A1210" s="427" t="s">
        <v>1095</v>
      </c>
      <c r="B1210" s="424">
        <f>SUM(B1211:B1212)</f>
        <v>0</v>
      </c>
    </row>
    <row r="1211" hidden="1" customHeight="1" spans="1:2">
      <c r="A1211" s="372" t="s">
        <v>1096</v>
      </c>
      <c r="B1211" s="424"/>
    </row>
    <row r="1212" hidden="1" customHeight="1" spans="1:2">
      <c r="A1212" s="372" t="s">
        <v>1097</v>
      </c>
      <c r="B1212" s="424"/>
    </row>
    <row r="1213" hidden="1" customHeight="1" spans="1:2">
      <c r="A1213" s="427" t="s">
        <v>1098</v>
      </c>
      <c r="B1213" s="424">
        <f>SUM(B1214)</f>
        <v>0</v>
      </c>
    </row>
    <row r="1214" hidden="1" customHeight="1" spans="1:2">
      <c r="A1214" s="372" t="s">
        <v>1099</v>
      </c>
      <c r="B1214" s="424"/>
    </row>
    <row r="1215" hidden="1" customHeight="1" spans="1:2">
      <c r="A1215" s="427" t="s">
        <v>1100</v>
      </c>
      <c r="B1215" s="424">
        <f>SUM(B1216:B1224)</f>
        <v>0</v>
      </c>
    </row>
    <row r="1216" hidden="1" customHeight="1" spans="1:2">
      <c r="A1216" s="427" t="s">
        <v>1101</v>
      </c>
      <c r="B1216" s="424"/>
    </row>
    <row r="1217" hidden="1" customHeight="1" spans="1:2">
      <c r="A1217" s="427" t="s">
        <v>1102</v>
      </c>
      <c r="B1217" s="424"/>
    </row>
    <row r="1218" hidden="1" customHeight="1" spans="1:2">
      <c r="A1218" s="427" t="s">
        <v>1103</v>
      </c>
      <c r="B1218" s="424"/>
    </row>
    <row r="1219" hidden="1" customHeight="1" spans="1:2">
      <c r="A1219" s="427" t="s">
        <v>1104</v>
      </c>
      <c r="B1219" s="424"/>
    </row>
    <row r="1220" hidden="1" customHeight="1" spans="1:2">
      <c r="A1220" s="427" t="s">
        <v>1105</v>
      </c>
      <c r="B1220" s="424"/>
    </row>
    <row r="1221" hidden="1" customHeight="1" spans="1:2">
      <c r="A1221" s="427" t="s">
        <v>840</v>
      </c>
      <c r="B1221" s="424"/>
    </row>
    <row r="1222" hidden="1" customHeight="1" spans="1:2">
      <c r="A1222" s="427" t="s">
        <v>1106</v>
      </c>
      <c r="B1222" s="424"/>
    </row>
    <row r="1223" hidden="1" customHeight="1" spans="1:2">
      <c r="A1223" s="427" t="s">
        <v>1107</v>
      </c>
      <c r="B1223" s="424"/>
    </row>
    <row r="1224" hidden="1" customHeight="1" spans="1:2">
      <c r="A1224" s="427" t="s">
        <v>1108</v>
      </c>
      <c r="B1224" s="424"/>
    </row>
    <row r="1225" hidden="1" customHeight="1" spans="1:2">
      <c r="A1225" s="427" t="s">
        <v>1109</v>
      </c>
      <c r="B1225" s="424">
        <f>SUM(B1226,B1246,B1266,B1275,B1288,B1303)</f>
        <v>0</v>
      </c>
    </row>
    <row r="1226" hidden="1" customHeight="1" spans="1:2">
      <c r="A1226" s="427" t="s">
        <v>1110</v>
      </c>
      <c r="B1226" s="424">
        <f>SUM(B1227:B1245)</f>
        <v>0</v>
      </c>
    </row>
    <row r="1227" hidden="1" customHeight="1" spans="1:2">
      <c r="A1227" s="372" t="s">
        <v>165</v>
      </c>
      <c r="B1227" s="424"/>
    </row>
    <row r="1228" hidden="1" customHeight="1" spans="1:2">
      <c r="A1228" s="372" t="s">
        <v>166</v>
      </c>
      <c r="B1228" s="424"/>
    </row>
    <row r="1229" hidden="1" customHeight="1" spans="1:2">
      <c r="A1229" s="372" t="s">
        <v>167</v>
      </c>
      <c r="B1229" s="424"/>
    </row>
    <row r="1230" hidden="1" customHeight="1" spans="1:2">
      <c r="A1230" s="372" t="s">
        <v>1111</v>
      </c>
      <c r="B1230" s="424"/>
    </row>
    <row r="1231" hidden="1" customHeight="1" spans="1:2">
      <c r="A1231" s="372" t="s">
        <v>1112</v>
      </c>
      <c r="B1231" s="424"/>
    </row>
    <row r="1232" hidden="1" customHeight="1" spans="1:2">
      <c r="A1232" s="372" t="s">
        <v>1113</v>
      </c>
      <c r="B1232" s="424"/>
    </row>
    <row r="1233" hidden="1" customHeight="1" spans="1:2">
      <c r="A1233" s="372" t="s">
        <v>1114</v>
      </c>
      <c r="B1233" s="424"/>
    </row>
    <row r="1234" hidden="1" customHeight="1" spans="1:2">
      <c r="A1234" s="372" t="s">
        <v>1115</v>
      </c>
      <c r="B1234" s="424"/>
    </row>
    <row r="1235" hidden="1" customHeight="1" spans="1:2">
      <c r="A1235" s="372" t="s">
        <v>1116</v>
      </c>
      <c r="B1235" s="424"/>
    </row>
    <row r="1236" hidden="1" customHeight="1" spans="1:2">
      <c r="A1236" s="372" t="s">
        <v>1117</v>
      </c>
      <c r="B1236" s="424"/>
    </row>
    <row r="1237" hidden="1" customHeight="1" spans="1:2">
      <c r="A1237" s="372" t="s">
        <v>1118</v>
      </c>
      <c r="B1237" s="424"/>
    </row>
    <row r="1238" hidden="1" customHeight="1" spans="1:2">
      <c r="A1238" s="372" t="s">
        <v>1119</v>
      </c>
      <c r="B1238" s="424"/>
    </row>
    <row r="1239" hidden="1" customHeight="1" spans="1:2">
      <c r="A1239" s="372" t="s">
        <v>1120</v>
      </c>
      <c r="B1239" s="424"/>
    </row>
    <row r="1240" hidden="1" customHeight="1" spans="1:2">
      <c r="A1240" s="372" t="s">
        <v>1121</v>
      </c>
      <c r="B1240" s="424"/>
    </row>
    <row r="1241" hidden="1" customHeight="1" spans="1:2">
      <c r="A1241" s="372" t="s">
        <v>1122</v>
      </c>
      <c r="B1241" s="424"/>
    </row>
    <row r="1242" hidden="1" customHeight="1" spans="1:2">
      <c r="A1242" s="372" t="s">
        <v>1123</v>
      </c>
      <c r="B1242" s="424"/>
    </row>
    <row r="1243" hidden="1" customHeight="1" spans="1:2">
      <c r="A1243" s="372" t="s">
        <v>1124</v>
      </c>
      <c r="B1243" s="424"/>
    </row>
    <row r="1244" hidden="1" customHeight="1" spans="1:2">
      <c r="A1244" s="372" t="s">
        <v>173</v>
      </c>
      <c r="B1244" s="424"/>
    </row>
    <row r="1245" hidden="1" customHeight="1" spans="1:2">
      <c r="A1245" s="372" t="s">
        <v>1125</v>
      </c>
      <c r="B1245" s="424"/>
    </row>
    <row r="1246" hidden="1" customHeight="1" spans="1:2">
      <c r="A1246" s="427" t="s">
        <v>1126</v>
      </c>
      <c r="B1246" s="424">
        <f>SUM(B1247:B1265)</f>
        <v>0</v>
      </c>
    </row>
    <row r="1247" hidden="1" customHeight="1" spans="1:2">
      <c r="A1247" s="372" t="s">
        <v>165</v>
      </c>
      <c r="B1247" s="424"/>
    </row>
    <row r="1248" hidden="1" customHeight="1" spans="1:2">
      <c r="A1248" s="372" t="s">
        <v>166</v>
      </c>
      <c r="B1248" s="424"/>
    </row>
    <row r="1249" hidden="1" customHeight="1" spans="1:2">
      <c r="A1249" s="372" t="s">
        <v>167</v>
      </c>
      <c r="B1249" s="424"/>
    </row>
    <row r="1250" hidden="1" customHeight="1" spans="1:2">
      <c r="A1250" s="372" t="s">
        <v>1127</v>
      </c>
      <c r="B1250" s="424"/>
    </row>
    <row r="1251" hidden="1" customHeight="1" spans="1:2">
      <c r="A1251" s="372" t="s">
        <v>1128</v>
      </c>
      <c r="B1251" s="424"/>
    </row>
    <row r="1252" hidden="1" customHeight="1" spans="1:2">
      <c r="A1252" s="372" t="s">
        <v>1129</v>
      </c>
      <c r="B1252" s="424"/>
    </row>
    <row r="1253" hidden="1" customHeight="1" spans="1:2">
      <c r="A1253" s="372" t="s">
        <v>1130</v>
      </c>
      <c r="B1253" s="424"/>
    </row>
    <row r="1254" hidden="1" customHeight="1" spans="1:2">
      <c r="A1254" s="372" t="s">
        <v>1131</v>
      </c>
      <c r="B1254" s="424"/>
    </row>
    <row r="1255" hidden="1" customHeight="1" spans="1:2">
      <c r="A1255" s="372" t="s">
        <v>1132</v>
      </c>
      <c r="B1255" s="424"/>
    </row>
    <row r="1256" hidden="1" customHeight="1" spans="1:2">
      <c r="A1256" s="372" t="s">
        <v>1133</v>
      </c>
      <c r="B1256" s="424"/>
    </row>
    <row r="1257" hidden="1" customHeight="1" spans="1:2">
      <c r="A1257" s="372" t="s">
        <v>1134</v>
      </c>
      <c r="B1257" s="424"/>
    </row>
    <row r="1258" hidden="1" customHeight="1" spans="1:2">
      <c r="A1258" s="372" t="s">
        <v>1135</v>
      </c>
      <c r="B1258" s="424"/>
    </row>
    <row r="1259" hidden="1" customHeight="1" spans="1:2">
      <c r="A1259" s="372" t="s">
        <v>1136</v>
      </c>
      <c r="B1259" s="424"/>
    </row>
    <row r="1260" hidden="1" customHeight="1" spans="1:2">
      <c r="A1260" s="372" t="s">
        <v>1137</v>
      </c>
      <c r="B1260" s="424"/>
    </row>
    <row r="1261" hidden="1" customHeight="1" spans="1:2">
      <c r="A1261" s="372" t="s">
        <v>1138</v>
      </c>
      <c r="B1261" s="424"/>
    </row>
    <row r="1262" hidden="1" customHeight="1" spans="1:2">
      <c r="A1262" s="372" t="s">
        <v>1139</v>
      </c>
      <c r="B1262" s="424"/>
    </row>
    <row r="1263" hidden="1" customHeight="1" spans="1:2">
      <c r="A1263" s="372" t="s">
        <v>1140</v>
      </c>
      <c r="B1263" s="424"/>
    </row>
    <row r="1264" hidden="1" customHeight="1" spans="1:2">
      <c r="A1264" s="372" t="s">
        <v>173</v>
      </c>
      <c r="B1264" s="424"/>
    </row>
    <row r="1265" hidden="1" customHeight="1" spans="1:2">
      <c r="A1265" s="372" t="s">
        <v>1141</v>
      </c>
      <c r="B1265" s="424"/>
    </row>
    <row r="1266" hidden="1" customHeight="1" spans="1:2">
      <c r="A1266" s="427" t="s">
        <v>1142</v>
      </c>
      <c r="B1266" s="424">
        <f>SUM(B1267:B1274)</f>
        <v>0</v>
      </c>
    </row>
    <row r="1267" hidden="1" customHeight="1" spans="1:2">
      <c r="A1267" s="372" t="s">
        <v>165</v>
      </c>
      <c r="B1267" s="424"/>
    </row>
    <row r="1268" hidden="1" customHeight="1" spans="1:2">
      <c r="A1268" s="372" t="s">
        <v>166</v>
      </c>
      <c r="B1268" s="424"/>
    </row>
    <row r="1269" hidden="1" customHeight="1" spans="1:2">
      <c r="A1269" s="372" t="s">
        <v>167</v>
      </c>
      <c r="B1269" s="424"/>
    </row>
    <row r="1270" hidden="1" customHeight="1" spans="1:2">
      <c r="A1270" s="372" t="s">
        <v>1143</v>
      </c>
      <c r="B1270" s="424"/>
    </row>
    <row r="1271" hidden="1" customHeight="1" spans="1:2">
      <c r="A1271" s="372" t="s">
        <v>1144</v>
      </c>
      <c r="B1271" s="424"/>
    </row>
    <row r="1272" hidden="1" customHeight="1" spans="1:2">
      <c r="A1272" s="372" t="s">
        <v>1145</v>
      </c>
      <c r="B1272" s="424"/>
    </row>
    <row r="1273" hidden="1" customHeight="1" spans="1:2">
      <c r="A1273" s="372" t="s">
        <v>173</v>
      </c>
      <c r="B1273" s="424"/>
    </row>
    <row r="1274" hidden="1" customHeight="1" spans="1:2">
      <c r="A1274" s="372" t="s">
        <v>1146</v>
      </c>
      <c r="B1274" s="424"/>
    </row>
    <row r="1275" hidden="1" customHeight="1" spans="1:2">
      <c r="A1275" s="427" t="s">
        <v>1147</v>
      </c>
      <c r="B1275" s="424">
        <f>SUM(B1276:B1287)</f>
        <v>0</v>
      </c>
    </row>
    <row r="1276" hidden="1" customHeight="1" spans="1:2">
      <c r="A1276" s="372" t="s">
        <v>165</v>
      </c>
      <c r="B1276" s="424"/>
    </row>
    <row r="1277" hidden="1" customHeight="1" spans="1:2">
      <c r="A1277" s="372" t="s">
        <v>166</v>
      </c>
      <c r="B1277" s="424"/>
    </row>
    <row r="1278" hidden="1" customHeight="1" spans="1:2">
      <c r="A1278" s="372" t="s">
        <v>167</v>
      </c>
      <c r="B1278" s="424"/>
    </row>
    <row r="1279" hidden="1" customHeight="1" spans="1:2">
      <c r="A1279" s="372" t="s">
        <v>1148</v>
      </c>
      <c r="B1279" s="424"/>
    </row>
    <row r="1280" hidden="1" customHeight="1" spans="1:2">
      <c r="A1280" s="372" t="s">
        <v>1149</v>
      </c>
      <c r="B1280" s="424"/>
    </row>
    <row r="1281" hidden="1" customHeight="1" spans="1:2">
      <c r="A1281" s="372" t="s">
        <v>1150</v>
      </c>
      <c r="B1281" s="424"/>
    </row>
    <row r="1282" hidden="1" customHeight="1" spans="1:2">
      <c r="A1282" s="372" t="s">
        <v>1151</v>
      </c>
      <c r="B1282" s="424"/>
    </row>
    <row r="1283" hidden="1" customHeight="1" spans="1:2">
      <c r="A1283" s="372" t="s">
        <v>1152</v>
      </c>
      <c r="B1283" s="424"/>
    </row>
    <row r="1284" hidden="1" customHeight="1" spans="1:2">
      <c r="A1284" s="372" t="s">
        <v>1153</v>
      </c>
      <c r="B1284" s="424"/>
    </row>
    <row r="1285" hidden="1" customHeight="1" spans="1:2">
      <c r="A1285" s="372" t="s">
        <v>1154</v>
      </c>
      <c r="B1285" s="424"/>
    </row>
    <row r="1286" hidden="1" customHeight="1" spans="1:2">
      <c r="A1286" s="372" t="s">
        <v>1155</v>
      </c>
      <c r="B1286" s="424"/>
    </row>
    <row r="1287" hidden="1" customHeight="1" spans="1:2">
      <c r="A1287" s="372" t="s">
        <v>1156</v>
      </c>
      <c r="B1287" s="424"/>
    </row>
    <row r="1288" hidden="1" customHeight="1" spans="1:2">
      <c r="A1288" s="427" t="s">
        <v>1157</v>
      </c>
      <c r="B1288" s="424">
        <f>SUM(B1289:B1302)</f>
        <v>0</v>
      </c>
    </row>
    <row r="1289" hidden="1" customHeight="1" spans="1:2">
      <c r="A1289" s="372" t="s">
        <v>165</v>
      </c>
      <c r="B1289" s="424"/>
    </row>
    <row r="1290" hidden="1" customHeight="1" spans="1:2">
      <c r="A1290" s="372" t="s">
        <v>166</v>
      </c>
      <c r="B1290" s="424"/>
    </row>
    <row r="1291" hidden="1" customHeight="1" spans="1:2">
      <c r="A1291" s="372" t="s">
        <v>167</v>
      </c>
      <c r="B1291" s="424"/>
    </row>
    <row r="1292" hidden="1" customHeight="1" spans="1:2">
      <c r="A1292" s="372" t="s">
        <v>1158</v>
      </c>
      <c r="B1292" s="424"/>
    </row>
    <row r="1293" hidden="1" customHeight="1" spans="1:2">
      <c r="A1293" s="372" t="s">
        <v>1159</v>
      </c>
      <c r="B1293" s="424"/>
    </row>
    <row r="1294" hidden="1" customHeight="1" spans="1:2">
      <c r="A1294" s="372" t="s">
        <v>1160</v>
      </c>
      <c r="B1294" s="424"/>
    </row>
    <row r="1295" hidden="1" customHeight="1" spans="1:2">
      <c r="A1295" s="372" t="s">
        <v>1161</v>
      </c>
      <c r="B1295" s="424"/>
    </row>
    <row r="1296" hidden="1" customHeight="1" spans="1:2">
      <c r="A1296" s="372" t="s">
        <v>1162</v>
      </c>
      <c r="B1296" s="424"/>
    </row>
    <row r="1297" hidden="1" customHeight="1" spans="1:2">
      <c r="A1297" s="372" t="s">
        <v>1163</v>
      </c>
      <c r="B1297" s="424"/>
    </row>
    <row r="1298" hidden="1" customHeight="1" spans="1:2">
      <c r="A1298" s="372" t="s">
        <v>1164</v>
      </c>
      <c r="B1298" s="424"/>
    </row>
    <row r="1299" hidden="1" customHeight="1" spans="1:2">
      <c r="A1299" s="372" t="s">
        <v>1165</v>
      </c>
      <c r="B1299" s="424"/>
    </row>
    <row r="1300" hidden="1" customHeight="1" spans="1:2">
      <c r="A1300" s="372" t="s">
        <v>1166</v>
      </c>
      <c r="B1300" s="424"/>
    </row>
    <row r="1301" hidden="1" customHeight="1" spans="1:2">
      <c r="A1301" s="372" t="s">
        <v>1167</v>
      </c>
      <c r="B1301" s="424"/>
    </row>
    <row r="1302" hidden="1" customHeight="1" spans="1:2">
      <c r="A1302" s="372" t="s">
        <v>1168</v>
      </c>
      <c r="B1302" s="424"/>
    </row>
    <row r="1303" hidden="1" customHeight="1" spans="1:2">
      <c r="A1303" s="427" t="s">
        <v>1169</v>
      </c>
      <c r="B1303" s="424">
        <f>SUM(B1304)</f>
        <v>0</v>
      </c>
    </row>
    <row r="1304" hidden="1" customHeight="1" spans="1:2">
      <c r="A1304" s="372" t="s">
        <v>1170</v>
      </c>
      <c r="B1304" s="424"/>
    </row>
    <row r="1305" customHeight="1" spans="1:2">
      <c r="A1305" s="427" t="s">
        <v>1171</v>
      </c>
      <c r="B1305" s="424">
        <f>SUM(B1306,B1315,B1319)</f>
        <v>52</v>
      </c>
    </row>
    <row r="1306" hidden="1" customHeight="1" spans="1:2">
      <c r="A1306" s="427" t="s">
        <v>1172</v>
      </c>
      <c r="B1306" s="424">
        <f>SUM(B1307:B1314)</f>
        <v>0</v>
      </c>
    </row>
    <row r="1307" hidden="1" customHeight="1" spans="1:2">
      <c r="A1307" s="372" t="s">
        <v>1173</v>
      </c>
      <c r="B1307" s="424"/>
    </row>
    <row r="1308" hidden="1" customHeight="1" spans="1:2">
      <c r="A1308" s="372" t="s">
        <v>1174</v>
      </c>
      <c r="B1308" s="424"/>
    </row>
    <row r="1309" hidden="1" customHeight="1" spans="1:2">
      <c r="A1309" s="372" t="s">
        <v>1175</v>
      </c>
      <c r="B1309" s="424"/>
    </row>
    <row r="1310" hidden="1" customHeight="1" spans="1:2">
      <c r="A1310" s="372" t="s">
        <v>1176</v>
      </c>
      <c r="B1310" s="424"/>
    </row>
    <row r="1311" hidden="1" customHeight="1" spans="1:2">
      <c r="A1311" s="372" t="s">
        <v>1177</v>
      </c>
      <c r="B1311" s="424"/>
    </row>
    <row r="1312" hidden="1" customHeight="1" spans="1:2">
      <c r="A1312" s="372" t="s">
        <v>1178</v>
      </c>
      <c r="B1312" s="424"/>
    </row>
    <row r="1313" hidden="1" customHeight="1" spans="1:2">
      <c r="A1313" s="372" t="s">
        <v>1179</v>
      </c>
      <c r="B1313" s="424"/>
    </row>
    <row r="1314" hidden="1" customHeight="1" spans="1:2">
      <c r="A1314" s="372" t="s">
        <v>1180</v>
      </c>
      <c r="B1314" s="424"/>
    </row>
    <row r="1315" customHeight="1" spans="1:2">
      <c r="A1315" s="427" t="s">
        <v>1181</v>
      </c>
      <c r="B1315" s="424">
        <f>SUM(B1316:B1318)</f>
        <v>52</v>
      </c>
    </row>
    <row r="1316" customHeight="1" spans="1:2">
      <c r="A1316" s="372" t="s">
        <v>1182</v>
      </c>
      <c r="B1316" s="424">
        <v>45</v>
      </c>
    </row>
    <row r="1317" hidden="1" customHeight="1" spans="1:2">
      <c r="A1317" s="372" t="s">
        <v>1183</v>
      </c>
      <c r="B1317" s="424"/>
    </row>
    <row r="1318" customHeight="1" spans="1:2">
      <c r="A1318" s="372" t="s">
        <v>1184</v>
      </c>
      <c r="B1318" s="424">
        <v>7</v>
      </c>
    </row>
    <row r="1319" hidden="1" customHeight="1" spans="1:2">
      <c r="A1319" s="427" t="s">
        <v>1185</v>
      </c>
      <c r="B1319" s="424">
        <f>SUM(B1320:B1322)</f>
        <v>0</v>
      </c>
    </row>
    <row r="1320" hidden="1" customHeight="1" spans="1:2">
      <c r="A1320" s="372" t="s">
        <v>1186</v>
      </c>
      <c r="B1320" s="424"/>
    </row>
    <row r="1321" hidden="1" customHeight="1" spans="1:2">
      <c r="A1321" s="372" t="s">
        <v>1187</v>
      </c>
      <c r="B1321" s="424"/>
    </row>
    <row r="1322" hidden="1" customHeight="1" spans="1:2">
      <c r="A1322" s="372" t="s">
        <v>1188</v>
      </c>
      <c r="B1322" s="424"/>
    </row>
    <row r="1323" hidden="1" customHeight="1" spans="1:2">
      <c r="A1323" s="427" t="s">
        <v>1189</v>
      </c>
      <c r="B1323" s="424">
        <f>SUM(B1324,B1339,B1353,B1359,B1365)</f>
        <v>0</v>
      </c>
    </row>
    <row r="1324" hidden="1" customHeight="1" spans="1:2">
      <c r="A1324" s="427" t="s">
        <v>1190</v>
      </c>
      <c r="B1324" s="424">
        <f>SUM(B1325:B1338)</f>
        <v>0</v>
      </c>
    </row>
    <row r="1325" hidden="1" customHeight="1" spans="1:2">
      <c r="A1325" s="372" t="s">
        <v>165</v>
      </c>
      <c r="B1325" s="424"/>
    </row>
    <row r="1326" hidden="1" customHeight="1" spans="1:2">
      <c r="A1326" s="372" t="s">
        <v>166</v>
      </c>
      <c r="B1326" s="424"/>
    </row>
    <row r="1327" hidden="1" customHeight="1" spans="1:2">
      <c r="A1327" s="372" t="s">
        <v>167</v>
      </c>
      <c r="B1327" s="424"/>
    </row>
    <row r="1328" hidden="1" customHeight="1" spans="1:2">
      <c r="A1328" s="372" t="s">
        <v>1191</v>
      </c>
      <c r="B1328" s="424"/>
    </row>
    <row r="1329" hidden="1" customHeight="1" spans="1:2">
      <c r="A1329" s="372" t="s">
        <v>1192</v>
      </c>
      <c r="B1329" s="424"/>
    </row>
    <row r="1330" hidden="1" customHeight="1" spans="1:2">
      <c r="A1330" s="372" t="s">
        <v>1193</v>
      </c>
      <c r="B1330" s="424"/>
    </row>
    <row r="1331" hidden="1" customHeight="1" spans="1:2">
      <c r="A1331" s="372" t="s">
        <v>1194</v>
      </c>
      <c r="B1331" s="424"/>
    </row>
    <row r="1332" hidden="1" customHeight="1" spans="1:2">
      <c r="A1332" s="372" t="s">
        <v>1195</v>
      </c>
      <c r="B1332" s="424"/>
    </row>
    <row r="1333" hidden="1" customHeight="1" spans="1:2">
      <c r="A1333" s="372" t="s">
        <v>1196</v>
      </c>
      <c r="B1333" s="424"/>
    </row>
    <row r="1334" hidden="1" customHeight="1" spans="1:2">
      <c r="A1334" s="372" t="s">
        <v>1197</v>
      </c>
      <c r="B1334" s="424"/>
    </row>
    <row r="1335" hidden="1" customHeight="1" spans="1:2">
      <c r="A1335" s="372" t="s">
        <v>1198</v>
      </c>
      <c r="B1335" s="424"/>
    </row>
    <row r="1336" hidden="1" customHeight="1" spans="1:2">
      <c r="A1336" s="372" t="s">
        <v>1199</v>
      </c>
      <c r="B1336" s="424"/>
    </row>
    <row r="1337" hidden="1" customHeight="1" spans="1:2">
      <c r="A1337" s="372" t="s">
        <v>173</v>
      </c>
      <c r="B1337" s="424"/>
    </row>
    <row r="1338" hidden="1" customHeight="1" spans="1:2">
      <c r="A1338" s="372" t="s">
        <v>1200</v>
      </c>
      <c r="B1338" s="424"/>
    </row>
    <row r="1339" hidden="1" customHeight="1" spans="1:2">
      <c r="A1339" s="427" t="s">
        <v>1201</v>
      </c>
      <c r="B1339" s="424">
        <f>SUM(B1340:B1352)</f>
        <v>0</v>
      </c>
    </row>
    <row r="1340" hidden="1" customHeight="1" spans="1:2">
      <c r="A1340" s="372" t="s">
        <v>165</v>
      </c>
      <c r="B1340" s="424"/>
    </row>
    <row r="1341" hidden="1" customHeight="1" spans="1:2">
      <c r="A1341" s="372" t="s">
        <v>166</v>
      </c>
      <c r="B1341" s="424"/>
    </row>
    <row r="1342" hidden="1" customHeight="1" spans="1:2">
      <c r="A1342" s="372" t="s">
        <v>167</v>
      </c>
      <c r="B1342" s="424"/>
    </row>
    <row r="1343" hidden="1" customHeight="1" spans="1:2">
      <c r="A1343" s="372" t="s">
        <v>1202</v>
      </c>
      <c r="B1343" s="424"/>
    </row>
    <row r="1344" hidden="1" customHeight="1" spans="1:2">
      <c r="A1344" s="372" t="s">
        <v>1203</v>
      </c>
      <c r="B1344" s="424"/>
    </row>
    <row r="1345" hidden="1" customHeight="1" spans="1:2">
      <c r="A1345" s="372" t="s">
        <v>1204</v>
      </c>
      <c r="B1345" s="424"/>
    </row>
    <row r="1346" hidden="1" customHeight="1" spans="1:2">
      <c r="A1346" s="372" t="s">
        <v>1205</v>
      </c>
      <c r="B1346" s="424"/>
    </row>
    <row r="1347" hidden="1" customHeight="1" spans="1:2">
      <c r="A1347" s="372" t="s">
        <v>1206</v>
      </c>
      <c r="B1347" s="424"/>
    </row>
    <row r="1348" hidden="1" customHeight="1" spans="1:2">
      <c r="A1348" s="372" t="s">
        <v>1207</v>
      </c>
      <c r="B1348" s="424"/>
    </row>
    <row r="1349" hidden="1" customHeight="1" spans="1:2">
      <c r="A1349" s="372" t="s">
        <v>1208</v>
      </c>
      <c r="B1349" s="424"/>
    </row>
    <row r="1350" hidden="1" customHeight="1" spans="1:2">
      <c r="A1350" s="372" t="s">
        <v>1209</v>
      </c>
      <c r="B1350" s="424"/>
    </row>
    <row r="1351" hidden="1" customHeight="1" spans="1:2">
      <c r="A1351" s="372" t="s">
        <v>173</v>
      </c>
      <c r="B1351" s="424"/>
    </row>
    <row r="1352" hidden="1" customHeight="1" spans="1:2">
      <c r="A1352" s="372" t="s">
        <v>1210</v>
      </c>
      <c r="B1352" s="424"/>
    </row>
    <row r="1353" hidden="1" customHeight="1" spans="1:2">
      <c r="A1353" s="427" t="s">
        <v>1211</v>
      </c>
      <c r="B1353" s="424">
        <f>SUM(B1354:B1358)</f>
        <v>0</v>
      </c>
    </row>
    <row r="1354" hidden="1" customHeight="1" spans="1:2">
      <c r="A1354" s="372" t="s">
        <v>1212</v>
      </c>
      <c r="B1354" s="424"/>
    </row>
    <row r="1355" hidden="1" customHeight="1" spans="1:2">
      <c r="A1355" s="372" t="s">
        <v>1213</v>
      </c>
      <c r="B1355" s="424"/>
    </row>
    <row r="1356" hidden="1" customHeight="1" spans="1:2">
      <c r="A1356" s="372" t="s">
        <v>1214</v>
      </c>
      <c r="B1356" s="424"/>
    </row>
    <row r="1357" hidden="1" customHeight="1" spans="1:2">
      <c r="A1357" s="372" t="s">
        <v>1215</v>
      </c>
      <c r="B1357" s="424"/>
    </row>
    <row r="1358" hidden="1" customHeight="1" spans="1:2">
      <c r="A1358" s="372" t="s">
        <v>1216</v>
      </c>
      <c r="B1358" s="424"/>
    </row>
    <row r="1359" hidden="1" customHeight="1" spans="1:2">
      <c r="A1359" s="427" t="s">
        <v>1217</v>
      </c>
      <c r="B1359" s="424">
        <f>SUM(B1360:B1364)</f>
        <v>0</v>
      </c>
    </row>
    <row r="1360" hidden="1" customHeight="1" spans="1:2">
      <c r="A1360" s="372" t="s">
        <v>1218</v>
      </c>
      <c r="B1360" s="424"/>
    </row>
    <row r="1361" hidden="1" customHeight="1" spans="1:2">
      <c r="A1361" s="372" t="s">
        <v>1219</v>
      </c>
      <c r="B1361" s="424"/>
    </row>
    <row r="1362" hidden="1" customHeight="1" spans="1:2">
      <c r="A1362" s="372" t="s">
        <v>1220</v>
      </c>
      <c r="B1362" s="424"/>
    </row>
    <row r="1363" hidden="1" customHeight="1" spans="1:2">
      <c r="A1363" s="372" t="s">
        <v>1221</v>
      </c>
      <c r="B1363" s="424"/>
    </row>
    <row r="1364" hidden="1" customHeight="1" spans="1:2">
      <c r="A1364" s="372" t="s">
        <v>1222</v>
      </c>
      <c r="B1364" s="424"/>
    </row>
    <row r="1365" hidden="1" customHeight="1" spans="1:2">
      <c r="A1365" s="427" t="s">
        <v>1223</v>
      </c>
      <c r="B1365" s="424">
        <f>SUM(B1366:B1376)</f>
        <v>0</v>
      </c>
    </row>
    <row r="1366" hidden="1" customHeight="1" spans="1:2">
      <c r="A1366" s="372" t="s">
        <v>1224</v>
      </c>
      <c r="B1366" s="424"/>
    </row>
    <row r="1367" hidden="1" customHeight="1" spans="1:2">
      <c r="A1367" s="372" t="s">
        <v>1225</v>
      </c>
      <c r="B1367" s="424"/>
    </row>
    <row r="1368" hidden="1" customHeight="1" spans="1:2">
      <c r="A1368" s="372" t="s">
        <v>1226</v>
      </c>
      <c r="B1368" s="424"/>
    </row>
    <row r="1369" hidden="1" customHeight="1" spans="1:2">
      <c r="A1369" s="372" t="s">
        <v>1227</v>
      </c>
      <c r="B1369" s="424"/>
    </row>
    <row r="1370" hidden="1" customHeight="1" spans="1:2">
      <c r="A1370" s="372" t="s">
        <v>1228</v>
      </c>
      <c r="B1370" s="424"/>
    </row>
    <row r="1371" hidden="1" customHeight="1" spans="1:2">
      <c r="A1371" s="372" t="s">
        <v>1229</v>
      </c>
      <c r="B1371" s="424"/>
    </row>
    <row r="1372" hidden="1" customHeight="1" spans="1:2">
      <c r="A1372" s="372" t="s">
        <v>1230</v>
      </c>
      <c r="B1372" s="424"/>
    </row>
    <row r="1373" hidden="1" customHeight="1" spans="1:2">
      <c r="A1373" s="372" t="s">
        <v>1231</v>
      </c>
      <c r="B1373" s="424"/>
    </row>
    <row r="1374" hidden="1" customHeight="1" spans="1:2">
      <c r="A1374" s="372" t="s">
        <v>1232</v>
      </c>
      <c r="B1374" s="424"/>
    </row>
    <row r="1375" hidden="1" customHeight="1" spans="1:2">
      <c r="A1375" s="372" t="s">
        <v>1233</v>
      </c>
      <c r="B1375" s="424"/>
    </row>
    <row r="1376" hidden="1" customHeight="1" spans="1:2">
      <c r="A1376" s="372" t="s">
        <v>1234</v>
      </c>
      <c r="B1376" s="424"/>
    </row>
    <row r="1377" hidden="1" customHeight="1" spans="1:2">
      <c r="A1377" s="427" t="s">
        <v>1235</v>
      </c>
      <c r="B1377" s="424">
        <f>SUM(B1378)</f>
        <v>0</v>
      </c>
    </row>
    <row r="1378" hidden="1" customHeight="1" spans="1:2">
      <c r="A1378" s="427" t="s">
        <v>1236</v>
      </c>
      <c r="B1378" s="424">
        <f>SUM(B1379)</f>
        <v>0</v>
      </c>
    </row>
    <row r="1379" hidden="1" customHeight="1" spans="1:2">
      <c r="A1379" s="372" t="s">
        <v>1237</v>
      </c>
      <c r="B1379" s="424"/>
    </row>
    <row r="1380" hidden="1" customHeight="1" spans="1:2">
      <c r="A1380" s="427" t="s">
        <v>1238</v>
      </c>
      <c r="B1380" s="424">
        <f>SUM(B1381:B1383)</f>
        <v>0</v>
      </c>
    </row>
    <row r="1381" hidden="1" customHeight="1" spans="1:2">
      <c r="A1381" s="427" t="s">
        <v>1239</v>
      </c>
      <c r="B1381" s="424"/>
    </row>
    <row r="1382" hidden="1" customHeight="1" spans="1:2">
      <c r="A1382" s="427" t="s">
        <v>1240</v>
      </c>
      <c r="B1382" s="424"/>
    </row>
    <row r="1383" hidden="1" customHeight="1" spans="1:2">
      <c r="A1383" s="427" t="s">
        <v>1241</v>
      </c>
      <c r="B1383" s="424">
        <f>SUM(B1384:B1387)</f>
        <v>0</v>
      </c>
    </row>
    <row r="1384" hidden="1" customHeight="1" spans="1:2">
      <c r="A1384" s="372" t="s">
        <v>1242</v>
      </c>
      <c r="B1384" s="424"/>
    </row>
    <row r="1385" hidden="1" customHeight="1" spans="1:2">
      <c r="A1385" s="372" t="s">
        <v>1243</v>
      </c>
      <c r="B1385" s="424"/>
    </row>
    <row r="1386" hidden="1" customHeight="1" spans="1:2">
      <c r="A1386" s="372" t="s">
        <v>1244</v>
      </c>
      <c r="B1386" s="424"/>
    </row>
    <row r="1387" hidden="1" customHeight="1" spans="1:2">
      <c r="A1387" s="372" t="s">
        <v>1245</v>
      </c>
      <c r="B1387" s="424"/>
    </row>
    <row r="1388" hidden="1" customHeight="1" spans="1:2">
      <c r="A1388" s="427" t="s">
        <v>1246</v>
      </c>
      <c r="B1388" s="424">
        <f>SUM(B1389:B1391)</f>
        <v>0</v>
      </c>
    </row>
    <row r="1389" hidden="1" customHeight="1" spans="1:2">
      <c r="A1389" s="427" t="s">
        <v>1247</v>
      </c>
      <c r="B1389" s="424"/>
    </row>
    <row r="1390" hidden="1" customHeight="1" spans="1:2">
      <c r="A1390" s="427" t="s">
        <v>1248</v>
      </c>
      <c r="B1390" s="424"/>
    </row>
    <row r="1391" hidden="1" customHeight="1" spans="1:2">
      <c r="A1391" s="427" t="s">
        <v>1249</v>
      </c>
      <c r="B1391" s="424"/>
    </row>
    <row r="1392" customHeight="1" spans="1:2">
      <c r="A1392" s="428"/>
      <c r="B1392" s="429"/>
    </row>
  </sheetData>
  <autoFilter ref="A5:AA1391">
    <filterColumn colId="1">
      <filters>
        <filter val="50"/>
        <filter val="150"/>
        <filter val="190"/>
        <filter val="11"/>
        <filter val="51"/>
        <filter val="111"/>
        <filter val="691"/>
        <filter val="12"/>
        <filter val="52"/>
        <filter val="93"/>
        <filter val="54"/>
        <filter val="16"/>
        <filter val="57"/>
        <filter val="257"/>
        <filter val="457"/>
        <filter val="18"/>
        <filter val="118"/>
        <filter val="119"/>
        <filter val="159"/>
        <filter val="20"/>
        <filter val="60"/>
        <filter val="160"/>
        <filter val="260"/>
        <filter val="21"/>
        <filter val="23"/>
        <filter val="123"/>
        <filter val="27"/>
        <filter val="68"/>
        <filter val="568"/>
        <filter val="29"/>
        <filter val="769"/>
        <filter val="31"/>
        <filter val="171"/>
        <filter val="32"/>
        <filter val="133"/>
        <filter val="474"/>
        <filter val="75"/>
        <filter val="236"/>
        <filter val="280"/>
        <filter val="1"/>
        <filter val="81"/>
        <filter val="2"/>
        <filter val="3"/>
        <filter val="83"/>
        <filter val="4"/>
        <filter val="44"/>
        <filter val="5"/>
        <filter val="45"/>
        <filter val="85"/>
        <filter val="6"/>
        <filter val="46"/>
        <filter val="7"/>
        <filter val="87"/>
        <filter val="2,747"/>
        <filter val="8"/>
        <filter val="9"/>
        <filter val="289"/>
      </filters>
    </filterColumn>
    <extLst/>
  </autoFilter>
  <mergeCells count="4">
    <mergeCell ref="A1:B1"/>
    <mergeCell ref="A2:B2"/>
    <mergeCell ref="A4:B4"/>
    <mergeCell ref="A1392:B1392"/>
  </mergeCells>
  <printOptions horizontalCentered="1"/>
  <pageMargins left="0.236220472440945" right="0.236220472440945" top="0.31496062992126" bottom="0.53" header="0.31496062992126" footer="0.25"/>
  <pageSetup paperSize="9" orientation="portrait" errors="blank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00FF00"/>
  </sheetPr>
  <dimension ref="A1:D121"/>
  <sheetViews>
    <sheetView showZeros="0" workbookViewId="0">
      <selection activeCell="C12" sqref="C12"/>
    </sheetView>
  </sheetViews>
  <sheetFormatPr defaultColWidth="9" defaultRowHeight="14.25" outlineLevelCol="3"/>
  <cols>
    <col min="1" max="1" width="30.5" style="135" customWidth="1"/>
    <col min="2" max="2" width="13.125" style="135" customWidth="1"/>
    <col min="3" max="3" width="32.5" style="136" customWidth="1"/>
    <col min="4" max="4" width="13.25" style="136" customWidth="1"/>
    <col min="5" max="16384" width="9" style="136"/>
  </cols>
  <sheetData>
    <row r="1" ht="20.25" customHeight="1" spans="1:4">
      <c r="A1" s="13" t="s">
        <v>1250</v>
      </c>
      <c r="B1" s="13"/>
      <c r="C1" s="13"/>
      <c r="D1" s="13"/>
    </row>
    <row r="2" ht="38.25" customHeight="1" spans="1:4">
      <c r="A2" s="15" t="s">
        <v>1251</v>
      </c>
      <c r="B2" s="15"/>
      <c r="C2" s="15"/>
      <c r="D2" s="15"/>
    </row>
    <row r="3" ht="20.25" customHeight="1" spans="1:4">
      <c r="A3" s="75"/>
      <c r="B3" s="75"/>
      <c r="D3" s="18" t="s">
        <v>2</v>
      </c>
    </row>
    <row r="4" ht="24" customHeight="1" spans="1:4">
      <c r="A4" s="137" t="s">
        <v>1252</v>
      </c>
      <c r="B4" s="138" t="s">
        <v>6</v>
      </c>
      <c r="C4" s="137" t="s">
        <v>163</v>
      </c>
      <c r="D4" s="139" t="s">
        <v>6</v>
      </c>
    </row>
    <row r="5" ht="19.5" customHeight="1" spans="1:4">
      <c r="A5" s="140" t="s">
        <v>54</v>
      </c>
      <c r="B5" s="404">
        <f>SUM(B6,B48:B51,B54)</f>
        <v>4351</v>
      </c>
      <c r="C5" s="142" t="s">
        <v>55</v>
      </c>
      <c r="D5" s="404">
        <f>SUM(D6,D9,D48,D51,D52,D55)</f>
        <v>576</v>
      </c>
    </row>
    <row r="6" ht="19.5" customHeight="1" spans="1:4">
      <c r="A6" s="25" t="s">
        <v>143</v>
      </c>
      <c r="B6" s="404">
        <f>SUM(B7,B26)</f>
        <v>4351</v>
      </c>
      <c r="C6" s="25" t="s">
        <v>144</v>
      </c>
      <c r="D6" s="404">
        <f>SUM(D7:D8)</f>
        <v>575</v>
      </c>
    </row>
    <row r="7" ht="19.5" customHeight="1" spans="1:4">
      <c r="A7" s="25" t="s">
        <v>1253</v>
      </c>
      <c r="B7" s="404">
        <f>SUM(B8:B25)</f>
        <v>1240</v>
      </c>
      <c r="C7" s="25" t="s">
        <v>1254</v>
      </c>
      <c r="D7" s="404">
        <v>501</v>
      </c>
    </row>
    <row r="8" ht="19.5" customHeight="1" spans="1:4">
      <c r="A8" s="25" t="s">
        <v>1255</v>
      </c>
      <c r="B8" s="404"/>
      <c r="C8" s="25" t="s">
        <v>1256</v>
      </c>
      <c r="D8" s="404">
        <v>74</v>
      </c>
    </row>
    <row r="9" ht="19.5" customHeight="1" spans="1:4">
      <c r="A9" s="25" t="s">
        <v>1257</v>
      </c>
      <c r="B9" s="404"/>
      <c r="C9" s="25" t="s">
        <v>146</v>
      </c>
      <c r="D9" s="321">
        <f>SUM(D10,D28)</f>
        <v>0</v>
      </c>
    </row>
    <row r="10" ht="19.5" customHeight="1" spans="1:4">
      <c r="A10" s="25" t="s">
        <v>1258</v>
      </c>
      <c r="B10" s="404"/>
      <c r="C10" s="25" t="s">
        <v>1259</v>
      </c>
      <c r="D10" s="321">
        <f>SUM(D11:D27)</f>
        <v>0</v>
      </c>
    </row>
    <row r="11" ht="19.5" customHeight="1" spans="1:4">
      <c r="A11" s="25" t="s">
        <v>1260</v>
      </c>
      <c r="B11" s="404"/>
      <c r="C11" s="25" t="s">
        <v>1255</v>
      </c>
      <c r="D11" s="321"/>
    </row>
    <row r="12" ht="19.5" customHeight="1" spans="1:4">
      <c r="A12" s="25" t="s">
        <v>1261</v>
      </c>
      <c r="B12" s="404">
        <v>1240</v>
      </c>
      <c r="C12" s="25" t="s">
        <v>1257</v>
      </c>
      <c r="D12" s="321"/>
    </row>
    <row r="13" ht="19.5" customHeight="1" spans="1:4">
      <c r="A13" s="25" t="s">
        <v>1262</v>
      </c>
      <c r="B13" s="405"/>
      <c r="C13" s="25" t="s">
        <v>1263</v>
      </c>
      <c r="D13" s="321"/>
    </row>
    <row r="14" ht="19.5" customHeight="1" spans="1:4">
      <c r="A14" s="25" t="s">
        <v>1264</v>
      </c>
      <c r="B14" s="405"/>
      <c r="C14" s="25" t="s">
        <v>1260</v>
      </c>
      <c r="D14" s="321"/>
    </row>
    <row r="15" ht="19.5" customHeight="1" spans="1:4">
      <c r="A15" s="25" t="s">
        <v>1265</v>
      </c>
      <c r="B15" s="405"/>
      <c r="C15" s="25" t="s">
        <v>1266</v>
      </c>
      <c r="D15" s="321"/>
    </row>
    <row r="16" ht="19.5" customHeight="1" spans="1:4">
      <c r="A16" s="25" t="s">
        <v>1267</v>
      </c>
      <c r="B16" s="405"/>
      <c r="C16" s="25" t="s">
        <v>1262</v>
      </c>
      <c r="D16" s="321"/>
    </row>
    <row r="17" ht="19.5" customHeight="1" spans="1:4">
      <c r="A17" s="25" t="s">
        <v>1268</v>
      </c>
      <c r="B17" s="405"/>
      <c r="C17" s="25" t="s">
        <v>1264</v>
      </c>
      <c r="D17" s="406"/>
    </row>
    <row r="18" ht="19.5" customHeight="1" spans="1:4">
      <c r="A18" s="25" t="s">
        <v>1269</v>
      </c>
      <c r="B18" s="405"/>
      <c r="C18" s="25" t="s">
        <v>1265</v>
      </c>
      <c r="D18" s="321"/>
    </row>
    <row r="19" ht="19.5" customHeight="1" spans="1:4">
      <c r="A19" s="25" t="s">
        <v>1270</v>
      </c>
      <c r="B19" s="405"/>
      <c r="C19" s="25" t="s">
        <v>1271</v>
      </c>
      <c r="D19" s="321"/>
    </row>
    <row r="20" ht="19.5" customHeight="1" spans="1:4">
      <c r="A20" s="25" t="s">
        <v>1272</v>
      </c>
      <c r="B20" s="405"/>
      <c r="C20" s="25" t="s">
        <v>1273</v>
      </c>
      <c r="D20" s="321"/>
    </row>
    <row r="21" ht="19.5" customHeight="1" spans="1:4">
      <c r="A21" s="25" t="s">
        <v>1274</v>
      </c>
      <c r="B21" s="407"/>
      <c r="C21" s="25" t="s">
        <v>1275</v>
      </c>
      <c r="D21" s="321"/>
    </row>
    <row r="22" ht="19.5" customHeight="1" spans="1:4">
      <c r="A22" s="25" t="s">
        <v>1276</v>
      </c>
      <c r="B22" s="405"/>
      <c r="C22" s="25" t="s">
        <v>1272</v>
      </c>
      <c r="D22" s="321"/>
    </row>
    <row r="23" ht="19.5" customHeight="1" spans="1:4">
      <c r="A23" s="25" t="s">
        <v>1277</v>
      </c>
      <c r="B23" s="405"/>
      <c r="C23" s="25" t="s">
        <v>1278</v>
      </c>
      <c r="D23" s="321"/>
    </row>
    <row r="24" ht="19.5" customHeight="1" spans="1:4">
      <c r="A24" s="25" t="s">
        <v>1279</v>
      </c>
      <c r="B24" s="405"/>
      <c r="C24" s="25" t="s">
        <v>1276</v>
      </c>
      <c r="D24" s="321"/>
    </row>
    <row r="25" ht="19.5" customHeight="1" spans="1:4">
      <c r="A25" s="25" t="s">
        <v>1280</v>
      </c>
      <c r="B25" s="405"/>
      <c r="C25" s="25" t="s">
        <v>1281</v>
      </c>
      <c r="D25" s="321"/>
    </row>
    <row r="26" ht="19.5" customHeight="1" spans="1:4">
      <c r="A26" s="25" t="s">
        <v>1282</v>
      </c>
      <c r="B26" s="404">
        <f>SUM(B27:B44)</f>
        <v>3111</v>
      </c>
      <c r="C26" s="25" t="s">
        <v>1279</v>
      </c>
      <c r="D26" s="321"/>
    </row>
    <row r="27" ht="19.5" customHeight="1" spans="1:4">
      <c r="A27" s="25" t="s">
        <v>1283</v>
      </c>
      <c r="B27" s="404">
        <v>111</v>
      </c>
      <c r="C27" s="25" t="s">
        <v>1280</v>
      </c>
      <c r="D27" s="321"/>
    </row>
    <row r="28" ht="19.5" customHeight="1" spans="1:4">
      <c r="A28" s="25" t="s">
        <v>1284</v>
      </c>
      <c r="B28" s="404"/>
      <c r="C28" s="25" t="s">
        <v>1285</v>
      </c>
      <c r="D28" s="321">
        <f>SUM(D29:D46)</f>
        <v>0</v>
      </c>
    </row>
    <row r="29" ht="19.5" customHeight="1" spans="1:4">
      <c r="A29" s="25" t="s">
        <v>1278</v>
      </c>
      <c r="B29" s="404">
        <v>75</v>
      </c>
      <c r="C29" s="25" t="s">
        <v>1283</v>
      </c>
      <c r="D29" s="321"/>
    </row>
    <row r="30" ht="19.5" customHeight="1" spans="1:4">
      <c r="A30" s="25" t="s">
        <v>1276</v>
      </c>
      <c r="B30" s="404"/>
      <c r="C30" s="25" t="s">
        <v>1284</v>
      </c>
      <c r="D30" s="321"/>
    </row>
    <row r="31" ht="19.5" customHeight="1" spans="1:4">
      <c r="A31" s="25" t="s">
        <v>1286</v>
      </c>
      <c r="B31" s="404">
        <v>18</v>
      </c>
      <c r="C31" s="25" t="s">
        <v>1278</v>
      </c>
      <c r="D31" s="321"/>
    </row>
    <row r="32" ht="19.5" customHeight="1" spans="1:4">
      <c r="A32" s="25" t="s">
        <v>1287</v>
      </c>
      <c r="B32" s="404">
        <v>24</v>
      </c>
      <c r="C32" s="25" t="s">
        <v>1276</v>
      </c>
      <c r="D32" s="321"/>
    </row>
    <row r="33" ht="19.5" customHeight="1" spans="1:4">
      <c r="A33" s="25" t="s">
        <v>1281</v>
      </c>
      <c r="B33" s="404">
        <v>329</v>
      </c>
      <c r="C33" s="25" t="s">
        <v>1286</v>
      </c>
      <c r="D33" s="321"/>
    </row>
    <row r="34" ht="19.5" customHeight="1" spans="1:4">
      <c r="A34" s="25" t="s">
        <v>1279</v>
      </c>
      <c r="B34" s="404">
        <v>23</v>
      </c>
      <c r="C34" s="25" t="s">
        <v>1287</v>
      </c>
      <c r="D34" s="321"/>
    </row>
    <row r="35" ht="19.5" customHeight="1" spans="1:4">
      <c r="A35" s="25" t="s">
        <v>1288</v>
      </c>
      <c r="B35" s="404">
        <v>111</v>
      </c>
      <c r="C35" s="25" t="s">
        <v>1281</v>
      </c>
      <c r="D35" s="321"/>
    </row>
    <row r="36" ht="19.5" customHeight="1" spans="1:4">
      <c r="A36" s="25" t="s">
        <v>1289</v>
      </c>
      <c r="B36" s="404">
        <v>251</v>
      </c>
      <c r="C36" s="25" t="s">
        <v>1279</v>
      </c>
      <c r="D36" s="321"/>
    </row>
    <row r="37" ht="19.5" customHeight="1" spans="1:4">
      <c r="A37" s="25" t="s">
        <v>1290</v>
      </c>
      <c r="B37" s="404">
        <v>1233</v>
      </c>
      <c r="C37" s="25" t="s">
        <v>1288</v>
      </c>
      <c r="D37" s="321"/>
    </row>
    <row r="38" ht="19.5" customHeight="1" spans="1:4">
      <c r="A38" s="25" t="s">
        <v>1291</v>
      </c>
      <c r="B38" s="404">
        <v>928</v>
      </c>
      <c r="C38" s="25" t="s">
        <v>1289</v>
      </c>
      <c r="D38" s="321"/>
    </row>
    <row r="39" ht="19.5" customHeight="1" spans="1:4">
      <c r="A39" s="25" t="s">
        <v>1292</v>
      </c>
      <c r="B39" s="404">
        <v>8</v>
      </c>
      <c r="C39" s="25" t="s">
        <v>1290</v>
      </c>
      <c r="D39" s="321"/>
    </row>
    <row r="40" ht="19.5" customHeight="1" spans="1:4">
      <c r="A40" s="25" t="s">
        <v>1293</v>
      </c>
      <c r="B40" s="404"/>
      <c r="C40" s="25" t="s">
        <v>1291</v>
      </c>
      <c r="D40" s="321"/>
    </row>
    <row r="41" ht="19.5" customHeight="1" spans="1:4">
      <c r="A41" s="25" t="s">
        <v>1294</v>
      </c>
      <c r="B41" s="404"/>
      <c r="C41" s="25" t="s">
        <v>1292</v>
      </c>
      <c r="D41" s="321"/>
    </row>
    <row r="42" ht="19.5" customHeight="1" spans="1:4">
      <c r="A42" s="25" t="s">
        <v>1295</v>
      </c>
      <c r="B42" s="404"/>
      <c r="C42" s="25" t="s">
        <v>1293</v>
      </c>
      <c r="D42" s="321"/>
    </row>
    <row r="43" ht="19.5" customHeight="1" spans="1:4">
      <c r="A43" s="25" t="s">
        <v>1296</v>
      </c>
      <c r="B43" s="404"/>
      <c r="C43" s="25" t="s">
        <v>1294</v>
      </c>
      <c r="D43" s="321"/>
    </row>
    <row r="44" ht="19.5" customHeight="1" spans="1:4">
      <c r="A44" s="25" t="s">
        <v>1297</v>
      </c>
      <c r="B44" s="404"/>
      <c r="C44" s="25" t="s">
        <v>1295</v>
      </c>
      <c r="D44" s="321"/>
    </row>
    <row r="45" ht="19.5" customHeight="1" spans="1:4">
      <c r="A45" s="408"/>
      <c r="B45" s="409"/>
      <c r="C45" s="25" t="s">
        <v>1296</v>
      </c>
      <c r="D45" s="321"/>
    </row>
    <row r="46" ht="19.5" customHeight="1" spans="1:4">
      <c r="A46" s="408"/>
      <c r="B46" s="409"/>
      <c r="C46" s="25" t="s">
        <v>1297</v>
      </c>
      <c r="D46" s="321"/>
    </row>
    <row r="47" ht="19.5" customHeight="1" spans="1:4">
      <c r="A47" s="408"/>
      <c r="B47" s="409"/>
      <c r="C47" s="25"/>
      <c r="D47" s="321"/>
    </row>
    <row r="48" ht="19.5" customHeight="1" spans="1:4">
      <c r="A48" s="25" t="s">
        <v>145</v>
      </c>
      <c r="B48" s="410"/>
      <c r="C48" s="25" t="s">
        <v>148</v>
      </c>
      <c r="D48" s="218">
        <f>SUM(D49:D50)</f>
        <v>0</v>
      </c>
    </row>
    <row r="49" ht="19.5" customHeight="1" spans="1:4">
      <c r="A49" s="25" t="s">
        <v>147</v>
      </c>
      <c r="B49" s="411"/>
      <c r="C49" s="197" t="s">
        <v>150</v>
      </c>
      <c r="D49" s="218"/>
    </row>
    <row r="50" ht="19.5" customHeight="1" spans="1:4">
      <c r="A50" s="25" t="s">
        <v>149</v>
      </c>
      <c r="B50" s="411"/>
      <c r="C50" s="197" t="s">
        <v>152</v>
      </c>
      <c r="D50" s="218"/>
    </row>
    <row r="51" ht="19.5" customHeight="1" spans="1:4">
      <c r="A51" s="25" t="s">
        <v>151</v>
      </c>
      <c r="B51" s="410"/>
      <c r="C51" s="25" t="s">
        <v>154</v>
      </c>
      <c r="D51" s="406"/>
    </row>
    <row r="52" ht="19.5" customHeight="1" spans="1:4">
      <c r="A52" s="25" t="s">
        <v>153</v>
      </c>
      <c r="B52" s="411"/>
      <c r="C52" s="25" t="s">
        <v>156</v>
      </c>
      <c r="D52" s="406">
        <f>SUM(D53:D54)</f>
        <v>0</v>
      </c>
    </row>
    <row r="53" ht="19.5" customHeight="1" spans="1:4">
      <c r="A53" s="25" t="s">
        <v>155</v>
      </c>
      <c r="B53" s="411"/>
      <c r="C53" s="25" t="s">
        <v>158</v>
      </c>
      <c r="D53" s="321"/>
    </row>
    <row r="54" ht="19.5" customHeight="1" spans="1:4">
      <c r="A54" s="25" t="s">
        <v>157</v>
      </c>
      <c r="B54" s="411"/>
      <c r="C54" s="25" t="s">
        <v>159</v>
      </c>
      <c r="D54" s="321"/>
    </row>
    <row r="55" ht="19.5" customHeight="1" spans="1:4">
      <c r="A55" s="408"/>
      <c r="B55" s="409"/>
      <c r="C55" s="25" t="s">
        <v>160</v>
      </c>
      <c r="D55" s="404">
        <v>1</v>
      </c>
    </row>
    <row r="56" ht="10.9" customHeight="1" spans="1:1">
      <c r="A56" s="412"/>
    </row>
    <row r="57" ht="43.9" customHeight="1" spans="1:4">
      <c r="A57" s="413"/>
      <c r="B57" s="413"/>
      <c r="C57" s="413"/>
      <c r="D57" s="413"/>
    </row>
    <row r="58" ht="19.5" customHeight="1"/>
    <row r="59" ht="19.5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  <row r="68" ht="20.1" customHeight="1"/>
    <row r="69" ht="20.1" customHeight="1"/>
    <row r="70" ht="20.1" customHeight="1"/>
    <row r="71" ht="20.1" customHeight="1"/>
    <row r="72" ht="20.1" customHeight="1"/>
    <row r="73" ht="20.1" customHeight="1"/>
    <row r="74" ht="20.1" customHeight="1"/>
    <row r="75" ht="20.1" customHeight="1"/>
    <row r="76" ht="20.1" customHeight="1"/>
    <row r="77" ht="20.1" customHeight="1"/>
    <row r="78" ht="20.1" customHeight="1"/>
    <row r="79" ht="20.1" customHeight="1"/>
    <row r="80" ht="20.1" customHeight="1"/>
    <row r="81" ht="20.1" customHeight="1"/>
    <row r="82" ht="20.1" customHeight="1"/>
    <row r="83" ht="20.1" customHeight="1"/>
    <row r="84" ht="20.1" customHeight="1"/>
    <row r="85" ht="20.1" customHeight="1"/>
    <row r="86" ht="20.1" customHeight="1"/>
    <row r="87" ht="20.1" customHeight="1"/>
    <row r="88" ht="20.1" customHeight="1"/>
    <row r="89" ht="20.1" customHeight="1"/>
    <row r="90" ht="20.1" customHeight="1"/>
    <row r="91" ht="20.1" customHeight="1"/>
    <row r="92" ht="20.1" customHeight="1"/>
    <row r="93" ht="20.1" customHeight="1"/>
    <row r="94" ht="20.1" customHeight="1"/>
    <row r="95" ht="20.1" customHeight="1"/>
    <row r="96" ht="20.1" customHeight="1"/>
    <row r="97" ht="20.1" customHeight="1"/>
    <row r="98" ht="20.1" customHeight="1"/>
    <row r="99" ht="20.1" customHeight="1"/>
    <row r="100" ht="20.1" customHeight="1"/>
    <row r="101" ht="20.1" customHeight="1"/>
    <row r="102" ht="20.1" customHeight="1"/>
    <row r="103" ht="20.1" customHeight="1"/>
    <row r="104" ht="20.1" customHeight="1"/>
    <row r="105" ht="20.1" customHeight="1"/>
    <row r="106" ht="20.1" customHeight="1"/>
    <row r="107" ht="20.1" customHeight="1"/>
    <row r="108" ht="20.1" customHeight="1"/>
    <row r="109" ht="20.1" customHeight="1"/>
    <row r="110" ht="20.1" customHeight="1"/>
    <row r="111" ht="20.1" customHeight="1"/>
    <row r="112" ht="20.1" customHeight="1"/>
    <row r="113" ht="20.1" customHeight="1"/>
    <row r="114" ht="20.1" customHeight="1"/>
    <row r="115" ht="20.1" customHeight="1"/>
    <row r="116" ht="20.1" customHeight="1"/>
    <row r="117" ht="20.1" customHeight="1"/>
    <row r="118" ht="20.1" customHeight="1"/>
    <row r="119" ht="20.1" customHeight="1"/>
    <row r="120" ht="20.1" customHeight="1"/>
    <row r="121" ht="20.1" customHeight="1"/>
  </sheetData>
  <mergeCells count="4">
    <mergeCell ref="A1:D1"/>
    <mergeCell ref="A2:D2"/>
    <mergeCell ref="A3:B3"/>
    <mergeCell ref="A57:D57"/>
  </mergeCells>
  <printOptions horizontalCentered="1"/>
  <pageMargins left="0.236220472440945" right="0.236220472440945" top="0.31496062992126" bottom="0.31496062992126" header="0.31496062992126" footer="0.31496062992126"/>
  <pageSetup paperSize="9" scale="95" orientation="portrait" errors="blank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</sheetPr>
  <dimension ref="A1:J30"/>
  <sheetViews>
    <sheetView workbookViewId="0">
      <selection activeCell="D14" sqref="D14"/>
    </sheetView>
  </sheetViews>
  <sheetFormatPr defaultColWidth="9" defaultRowHeight="13.5"/>
  <cols>
    <col min="1" max="1" width="23.375" style="117" customWidth="1"/>
    <col min="2" max="2" width="20.25" style="117" customWidth="1"/>
    <col min="3" max="3" width="24.375" style="117" customWidth="1"/>
    <col min="4" max="4" width="17.25" style="117" customWidth="1"/>
    <col min="5" max="6" width="9" style="117"/>
    <col min="7" max="7" width="12.5" style="117" customWidth="1"/>
    <col min="8" max="8" width="15.25" style="117" customWidth="1"/>
    <col min="9" max="16384" width="9" style="117"/>
  </cols>
  <sheetData>
    <row r="1" ht="18.75" spans="1:3">
      <c r="A1" s="13" t="s">
        <v>1298</v>
      </c>
      <c r="B1" s="13"/>
      <c r="C1" s="13"/>
    </row>
    <row r="2" ht="25.5" customHeight="1" spans="1:4">
      <c r="A2" s="15" t="s">
        <v>1299</v>
      </c>
      <c r="B2" s="15"/>
      <c r="C2" s="15"/>
      <c r="D2" s="15"/>
    </row>
    <row r="3" ht="20.25" customHeight="1" spans="1:4">
      <c r="A3" s="105" t="s">
        <v>1300</v>
      </c>
      <c r="B3" s="105"/>
      <c r="C3" s="105"/>
      <c r="D3" s="105"/>
    </row>
    <row r="4" ht="20.1" customHeight="1" spans="1:4">
      <c r="A4" s="106"/>
      <c r="B4" s="106"/>
      <c r="D4" s="107" t="s">
        <v>2</v>
      </c>
    </row>
    <row r="5" ht="24" customHeight="1" spans="1:4">
      <c r="A5" s="108" t="s">
        <v>101</v>
      </c>
      <c r="B5" s="118" t="s">
        <v>6</v>
      </c>
      <c r="C5" s="119"/>
      <c r="D5" s="120"/>
    </row>
    <row r="6" ht="32.45" customHeight="1" spans="1:4">
      <c r="A6" s="108"/>
      <c r="B6" s="121" t="s">
        <v>1301</v>
      </c>
      <c r="C6" s="122" t="s">
        <v>1302</v>
      </c>
      <c r="D6" s="122" t="s">
        <v>1303</v>
      </c>
    </row>
    <row r="7" s="116" customFormat="1" ht="20.1" customHeight="1" spans="1:4">
      <c r="A7" s="123" t="s">
        <v>1304</v>
      </c>
      <c r="B7" s="124"/>
      <c r="C7" s="124"/>
      <c r="D7" s="124"/>
    </row>
    <row r="8" s="116" customFormat="1" ht="20.1" customHeight="1" spans="1:4">
      <c r="A8" s="125" t="s">
        <v>1305</v>
      </c>
      <c r="B8" s="126"/>
      <c r="C8" s="126"/>
      <c r="D8" s="126"/>
    </row>
    <row r="9" s="116" customFormat="1" ht="20.1" customHeight="1" spans="1:8">
      <c r="A9" s="125" t="s">
        <v>1306</v>
      </c>
      <c r="B9" s="127"/>
      <c r="C9" s="127"/>
      <c r="D9" s="127"/>
      <c r="G9" s="128"/>
      <c r="H9" s="128"/>
    </row>
    <row r="10" s="116" customFormat="1" ht="20.1" customHeight="1" spans="1:8">
      <c r="A10" s="125" t="s">
        <v>1307</v>
      </c>
      <c r="B10" s="127"/>
      <c r="C10" s="127"/>
      <c r="D10" s="127"/>
      <c r="G10" s="128"/>
      <c r="H10" s="128"/>
    </row>
    <row r="11" ht="20.1" customHeight="1" spans="1:8">
      <c r="A11" s="125" t="s">
        <v>1308</v>
      </c>
      <c r="B11" s="127"/>
      <c r="C11" s="127"/>
      <c r="D11" s="127"/>
      <c r="G11" s="128"/>
      <c r="H11" s="128"/>
    </row>
    <row r="12" s="116" customFormat="1" ht="20.1" customHeight="1" spans="1:8">
      <c r="A12" s="125" t="s">
        <v>1309</v>
      </c>
      <c r="B12" s="127"/>
      <c r="C12" s="127"/>
      <c r="D12" s="127"/>
      <c r="G12" s="128"/>
      <c r="H12" s="128"/>
    </row>
    <row r="13" ht="20.45" customHeight="1" spans="1:8">
      <c r="A13" s="125" t="s">
        <v>1310</v>
      </c>
      <c r="B13" s="127"/>
      <c r="C13" s="127"/>
      <c r="D13" s="127"/>
      <c r="G13" s="128"/>
      <c r="H13" s="128"/>
    </row>
    <row r="14" ht="20.1" customHeight="1" spans="1:8">
      <c r="A14" s="125" t="s">
        <v>1311</v>
      </c>
      <c r="B14" s="127"/>
      <c r="C14" s="127"/>
      <c r="D14" s="127"/>
      <c r="G14" s="128"/>
      <c r="H14" s="128"/>
    </row>
    <row r="15" ht="20.1" customHeight="1" spans="1:8">
      <c r="A15" s="125" t="s">
        <v>1312</v>
      </c>
      <c r="B15" s="127"/>
      <c r="C15" s="127"/>
      <c r="D15" s="127"/>
      <c r="G15" s="128"/>
      <c r="H15" s="128"/>
    </row>
    <row r="16" ht="20.1" customHeight="1" spans="1:8">
      <c r="A16" s="125"/>
      <c r="B16" s="127"/>
      <c r="C16" s="127"/>
      <c r="D16" s="127"/>
      <c r="G16" s="128"/>
      <c r="H16" s="128"/>
    </row>
    <row r="17" s="116" customFormat="1" ht="20.1" customHeight="1" spans="1:10">
      <c r="A17" s="125"/>
      <c r="B17" s="127"/>
      <c r="C17" s="127"/>
      <c r="D17" s="127"/>
      <c r="G17" s="128"/>
      <c r="H17" s="128"/>
      <c r="I17" s="134"/>
      <c r="J17" s="134"/>
    </row>
    <row r="18" s="116" customFormat="1" ht="20.1" customHeight="1" spans="1:10">
      <c r="A18" s="129"/>
      <c r="B18" s="127"/>
      <c r="C18" s="127"/>
      <c r="D18" s="127"/>
      <c r="G18" s="128"/>
      <c r="H18" s="128"/>
      <c r="I18" s="134"/>
      <c r="J18" s="134"/>
    </row>
    <row r="19" s="116" customFormat="1" ht="20.1" customHeight="1" spans="1:10">
      <c r="A19" s="129"/>
      <c r="B19" s="127"/>
      <c r="C19" s="127"/>
      <c r="D19" s="127"/>
      <c r="G19" s="128"/>
      <c r="H19" s="128"/>
      <c r="I19" s="134"/>
      <c r="J19" s="134"/>
    </row>
    <row r="20" s="116" customFormat="1" ht="20.1" customHeight="1" spans="1:10">
      <c r="A20" s="129"/>
      <c r="B20" s="127"/>
      <c r="C20" s="127"/>
      <c r="D20" s="127"/>
      <c r="G20" s="128"/>
      <c r="H20" s="128"/>
      <c r="I20" s="134"/>
      <c r="J20" s="134"/>
    </row>
    <row r="21" s="116" customFormat="1" ht="20.1" customHeight="1" spans="1:10">
      <c r="A21" s="129"/>
      <c r="B21" s="127"/>
      <c r="C21" s="127"/>
      <c r="D21" s="127"/>
      <c r="G21" s="128"/>
      <c r="H21" s="128"/>
      <c r="I21" s="134"/>
      <c r="J21" s="134"/>
    </row>
    <row r="22" s="116" customFormat="1" ht="20.1" customHeight="1" spans="1:10">
      <c r="A22" s="129"/>
      <c r="B22" s="127"/>
      <c r="C22" s="127"/>
      <c r="D22" s="127"/>
      <c r="G22" s="128"/>
      <c r="H22" s="128"/>
      <c r="I22" s="134"/>
      <c r="J22" s="134"/>
    </row>
    <row r="23" s="116" customFormat="1" ht="20.1" customHeight="1" spans="1:10">
      <c r="A23" s="129"/>
      <c r="B23" s="127"/>
      <c r="C23" s="127"/>
      <c r="D23" s="127"/>
      <c r="G23" s="128"/>
      <c r="H23" s="128"/>
      <c r="I23" s="134"/>
      <c r="J23" s="134"/>
    </row>
    <row r="24" s="116" customFormat="1" ht="20.1" customHeight="1" spans="1:10">
      <c r="A24" s="125"/>
      <c r="B24" s="127"/>
      <c r="C24" s="127"/>
      <c r="D24" s="127"/>
      <c r="G24" s="128"/>
      <c r="H24" s="128"/>
      <c r="I24" s="134"/>
      <c r="J24" s="134"/>
    </row>
    <row r="25" s="116" customFormat="1" ht="20.1" customHeight="1" spans="1:10">
      <c r="A25" s="130"/>
      <c r="B25" s="127"/>
      <c r="C25" s="127"/>
      <c r="D25" s="127"/>
      <c r="G25" s="128"/>
      <c r="H25" s="128"/>
      <c r="I25" s="134"/>
      <c r="J25" s="134"/>
    </row>
    <row r="26" s="116" customFormat="1" ht="20.1" customHeight="1" spans="1:10">
      <c r="A26" s="130"/>
      <c r="B26" s="127"/>
      <c r="C26" s="127"/>
      <c r="D26" s="127"/>
      <c r="G26" s="128"/>
      <c r="H26" s="128"/>
      <c r="I26" s="134"/>
      <c r="J26" s="134"/>
    </row>
    <row r="27" s="116" customFormat="1" ht="20.1" customHeight="1" spans="1:10">
      <c r="A27" s="130"/>
      <c r="B27" s="127"/>
      <c r="C27" s="127"/>
      <c r="D27" s="127"/>
      <c r="G27" s="128"/>
      <c r="H27" s="128"/>
      <c r="I27" s="134"/>
      <c r="J27" s="134"/>
    </row>
    <row r="28" s="116" customFormat="1" ht="20.1" customHeight="1" spans="1:10">
      <c r="A28" s="130"/>
      <c r="B28" s="127"/>
      <c r="C28" s="127"/>
      <c r="D28" s="127"/>
      <c r="G28" s="128"/>
      <c r="H28" s="128"/>
      <c r="I28" s="134"/>
      <c r="J28" s="134"/>
    </row>
    <row r="29" ht="18.6" customHeight="1" spans="1:10">
      <c r="A29" s="131"/>
      <c r="B29" s="132"/>
      <c r="C29" s="127"/>
      <c r="D29" s="127"/>
      <c r="G29" s="128"/>
      <c r="H29" s="128"/>
      <c r="I29" s="134"/>
      <c r="J29" s="134"/>
    </row>
    <row r="30" ht="60.75" customHeight="1" spans="1:4">
      <c r="A30" s="133"/>
      <c r="B30" s="133"/>
      <c r="C30" s="133"/>
      <c r="D30" s="133"/>
    </row>
  </sheetData>
  <mergeCells count="6">
    <mergeCell ref="A1:C1"/>
    <mergeCell ref="A2:D2"/>
    <mergeCell ref="A3:D3"/>
    <mergeCell ref="B5:D5"/>
    <mergeCell ref="A30:D30"/>
    <mergeCell ref="A5:A6"/>
  </mergeCells>
  <printOptions horizontalCentered="1"/>
  <pageMargins left="0.236220472440945" right="0.236220472440945" top="0.31496062992126" bottom="0.31496062992126" header="0.31496062992126" footer="0.31496062992126"/>
  <pageSetup paperSize="9" orientation="portrait" errors="blank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</sheetPr>
  <dimension ref="A1:B39"/>
  <sheetViews>
    <sheetView showZeros="0" workbookViewId="0">
      <selection activeCell="A2" sqref="A2:B2"/>
    </sheetView>
  </sheetViews>
  <sheetFormatPr defaultColWidth="10" defaultRowHeight="13.5" outlineLevelCol="1"/>
  <cols>
    <col min="1" max="1" width="68.625" style="104" customWidth="1"/>
    <col min="2" max="2" width="20.125" style="104" customWidth="1"/>
    <col min="3" max="3" width="15.25" style="104" customWidth="1"/>
    <col min="4" max="4" width="14" style="104" customWidth="1"/>
    <col min="5" max="5" width="15.5" style="104" customWidth="1"/>
    <col min="6" max="7" width="12.75" style="104" customWidth="1"/>
    <col min="8" max="16384" width="10" style="104"/>
  </cols>
  <sheetData>
    <row r="1" ht="18.75" spans="1:2">
      <c r="A1" s="13" t="s">
        <v>1313</v>
      </c>
      <c r="B1" s="13"/>
    </row>
    <row r="2" ht="22.5" spans="1:2">
      <c r="A2" s="15" t="s">
        <v>1299</v>
      </c>
      <c r="B2" s="15"/>
    </row>
    <row r="3" spans="1:2">
      <c r="A3" s="105" t="s">
        <v>1314</v>
      </c>
      <c r="B3" s="105"/>
    </row>
    <row r="4" spans="1:2">
      <c r="A4" s="106"/>
      <c r="B4" s="107" t="s">
        <v>2</v>
      </c>
    </row>
    <row r="5" ht="24" customHeight="1" spans="1:2">
      <c r="A5" s="108" t="s">
        <v>101</v>
      </c>
      <c r="B5" s="109" t="s">
        <v>6</v>
      </c>
    </row>
    <row r="6" ht="24" customHeight="1" spans="1:2">
      <c r="A6" s="110" t="s">
        <v>1315</v>
      </c>
      <c r="B6" s="111">
        <f>B7+B15</f>
        <v>0</v>
      </c>
    </row>
    <row r="7" ht="24" customHeight="1" spans="1:2">
      <c r="A7" s="112" t="s">
        <v>1316</v>
      </c>
      <c r="B7" s="111">
        <f>SUM(B8:B14)</f>
        <v>0</v>
      </c>
    </row>
    <row r="8" ht="24" customHeight="1" spans="1:2">
      <c r="A8" s="113" t="s">
        <v>1317</v>
      </c>
      <c r="B8" s="114"/>
    </row>
    <row r="9" ht="24" customHeight="1" spans="1:2">
      <c r="A9" s="113" t="s">
        <v>1318</v>
      </c>
      <c r="B9" s="114"/>
    </row>
    <row r="10" ht="24" customHeight="1" spans="1:2">
      <c r="A10" s="113" t="s">
        <v>1319</v>
      </c>
      <c r="B10" s="114"/>
    </row>
    <row r="11" ht="24" customHeight="1" spans="1:2">
      <c r="A11" s="113" t="s">
        <v>1320</v>
      </c>
      <c r="B11" s="114"/>
    </row>
    <row r="12" ht="24" customHeight="1" spans="1:2">
      <c r="A12" s="113" t="s">
        <v>1321</v>
      </c>
      <c r="B12" s="114"/>
    </row>
    <row r="13" ht="24" customHeight="1" spans="1:2">
      <c r="A13" s="113"/>
      <c r="B13" s="114"/>
    </row>
    <row r="14" ht="24" customHeight="1" spans="1:2">
      <c r="A14" s="113"/>
      <c r="B14" s="114"/>
    </row>
    <row r="15" ht="24" customHeight="1" spans="1:2">
      <c r="A15" s="112" t="s">
        <v>1322</v>
      </c>
      <c r="B15" s="111">
        <f>SUM(B16:B28)</f>
        <v>0</v>
      </c>
    </row>
    <row r="16" ht="21.6" customHeight="1" spans="1:2">
      <c r="A16" s="113" t="s">
        <v>1323</v>
      </c>
      <c r="B16" s="114"/>
    </row>
    <row r="17" ht="21.6" customHeight="1" spans="1:2">
      <c r="A17" s="113" t="s">
        <v>1324</v>
      </c>
      <c r="B17" s="114"/>
    </row>
    <row r="18" ht="21" customHeight="1" spans="1:2">
      <c r="A18" s="113" t="s">
        <v>1325</v>
      </c>
      <c r="B18" s="114"/>
    </row>
    <row r="19" ht="21.6" customHeight="1" spans="1:2">
      <c r="A19" s="113" t="s">
        <v>1326</v>
      </c>
      <c r="B19" s="114"/>
    </row>
    <row r="20" ht="21.6" customHeight="1" spans="1:2">
      <c r="A20" s="113" t="s">
        <v>1327</v>
      </c>
      <c r="B20" s="114"/>
    </row>
    <row r="21" ht="21.6" customHeight="1" spans="1:2">
      <c r="A21" s="113" t="s">
        <v>1328</v>
      </c>
      <c r="B21" s="114"/>
    </row>
    <row r="22" ht="21.6" customHeight="1" spans="1:2">
      <c r="A22" s="113" t="s">
        <v>1329</v>
      </c>
      <c r="B22" s="114"/>
    </row>
    <row r="23" ht="21.6" customHeight="1" spans="1:2">
      <c r="A23" s="113" t="s">
        <v>1330</v>
      </c>
      <c r="B23" s="114"/>
    </row>
    <row r="24" ht="21.6" customHeight="1" spans="1:2">
      <c r="A24" s="113" t="s">
        <v>1321</v>
      </c>
      <c r="B24" s="114"/>
    </row>
    <row r="25" ht="21.6" customHeight="1" spans="1:2">
      <c r="A25" s="113"/>
      <c r="B25" s="114"/>
    </row>
    <row r="26" ht="21.6" customHeight="1" spans="1:2">
      <c r="A26" s="113"/>
      <c r="B26" s="114"/>
    </row>
    <row r="27" ht="21.6" customHeight="1" spans="1:2">
      <c r="A27" s="113"/>
      <c r="B27" s="114"/>
    </row>
    <row r="28" ht="21.6" customHeight="1" spans="1:2">
      <c r="A28" s="113"/>
      <c r="B28" s="114"/>
    </row>
    <row r="29" ht="64.5" customHeight="1" spans="1:2">
      <c r="A29" s="115"/>
      <c r="B29" s="115"/>
    </row>
    <row r="30" ht="21.6" customHeight="1"/>
    <row r="31" ht="21.6" customHeight="1"/>
    <row r="32" ht="21.6" customHeight="1"/>
    <row r="33" ht="21.6" customHeight="1"/>
    <row r="34" ht="21.6" customHeight="1"/>
    <row r="35" ht="21.6" customHeight="1"/>
    <row r="36" ht="21.6" customHeight="1"/>
    <row r="37" ht="21.6" customHeight="1"/>
    <row r="38" ht="21.6" customHeight="1"/>
    <row r="39" ht="21.6" customHeight="1"/>
  </sheetData>
  <mergeCells count="4">
    <mergeCell ref="A1:B1"/>
    <mergeCell ref="A2:B2"/>
    <mergeCell ref="A3:B3"/>
    <mergeCell ref="A29:B29"/>
  </mergeCells>
  <printOptions horizontalCentered="1"/>
  <pageMargins left="0.236220472440945" right="0.236220472440945" top="0.31496062992126" bottom="0.47" header="0.31496062992126" footer="0.25"/>
  <pageSetup paperSize="9" orientation="portrait" errors="blank"/>
  <headerFooter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00FF00"/>
  </sheetPr>
  <dimension ref="A1:G62"/>
  <sheetViews>
    <sheetView showZeros="0" zoomScaleSheetLayoutView="130" topLeftCell="A7" workbookViewId="0">
      <selection activeCell="A18" sqref="A18"/>
    </sheetView>
  </sheetViews>
  <sheetFormatPr defaultColWidth="9" defaultRowHeight="14.25" outlineLevelCol="6"/>
  <cols>
    <col min="1" max="1" width="35.75" style="380" customWidth="1"/>
    <col min="2" max="2" width="9" style="381" customWidth="1"/>
    <col min="3" max="3" width="11.125" style="381" customWidth="1"/>
    <col min="4" max="4" width="31.125" style="365" customWidth="1"/>
    <col min="5" max="5" width="8.75" style="365" customWidth="1"/>
    <col min="6" max="6" width="11.125" style="381" customWidth="1"/>
    <col min="7" max="7" width="36.75" style="364" customWidth="1"/>
    <col min="8" max="16384" width="9" style="364"/>
  </cols>
  <sheetData>
    <row r="1" ht="18" customHeight="1" spans="1:6">
      <c r="A1" s="13" t="s">
        <v>1331</v>
      </c>
      <c r="B1" s="13"/>
      <c r="C1" s="13"/>
      <c r="D1" s="13"/>
      <c r="E1" s="13"/>
      <c r="F1" s="13"/>
    </row>
    <row r="2" ht="33" customHeight="1" spans="1:6">
      <c r="A2" s="15" t="s">
        <v>1332</v>
      </c>
      <c r="B2" s="15"/>
      <c r="C2" s="15"/>
      <c r="D2" s="15"/>
      <c r="E2" s="15"/>
      <c r="F2" s="15"/>
    </row>
    <row r="3" ht="20.25" customHeight="1" spans="1:6">
      <c r="A3" s="75" t="s">
        <v>1333</v>
      </c>
      <c r="B3" s="75"/>
      <c r="C3" s="75"/>
      <c r="D3" s="75"/>
      <c r="E3" s="382"/>
      <c r="F3" s="383" t="s">
        <v>2</v>
      </c>
    </row>
    <row r="4" ht="24" customHeight="1" spans="1:6">
      <c r="A4" s="368" t="s">
        <v>1252</v>
      </c>
      <c r="B4" s="384" t="s">
        <v>6</v>
      </c>
      <c r="C4" s="193" t="s">
        <v>7</v>
      </c>
      <c r="D4" s="368" t="s">
        <v>163</v>
      </c>
      <c r="E4" s="384" t="s">
        <v>6</v>
      </c>
      <c r="F4" s="193" t="s">
        <v>7</v>
      </c>
    </row>
    <row r="5" ht="20.1" customHeight="1" spans="1:6">
      <c r="A5" s="368" t="s">
        <v>102</v>
      </c>
      <c r="B5" s="385">
        <f>SUM(B6,B24)</f>
        <v>207</v>
      </c>
      <c r="C5" s="195">
        <v>50.75</v>
      </c>
      <c r="D5" s="368" t="s">
        <v>102</v>
      </c>
      <c r="E5" s="385">
        <f>SUM(E6,E24)</f>
        <v>207</v>
      </c>
      <c r="F5" s="195">
        <v>50.75</v>
      </c>
    </row>
    <row r="6" ht="20.1" customHeight="1" spans="1:6">
      <c r="A6" s="386" t="s">
        <v>103</v>
      </c>
      <c r="B6" s="22">
        <f>SUM(A7:B19)</f>
        <v>0</v>
      </c>
      <c r="C6" s="387"/>
      <c r="D6" s="386" t="s">
        <v>104</v>
      </c>
      <c r="E6" s="385">
        <f>SUM(E7:E15)</f>
        <v>207</v>
      </c>
      <c r="F6" s="387"/>
    </row>
    <row r="7" ht="20.1" customHeight="1" spans="1:6">
      <c r="A7" s="388" t="s">
        <v>1334</v>
      </c>
      <c r="B7" s="389"/>
      <c r="C7" s="390"/>
      <c r="D7" s="25" t="s">
        <v>1335</v>
      </c>
      <c r="E7" s="25"/>
      <c r="F7" s="391"/>
    </row>
    <row r="8" ht="20.1" customHeight="1" spans="1:6">
      <c r="A8" s="25" t="s">
        <v>1336</v>
      </c>
      <c r="B8" s="389"/>
      <c r="C8" s="392"/>
      <c r="D8" s="25" t="s">
        <v>1337</v>
      </c>
      <c r="E8" s="25"/>
      <c r="F8" s="391"/>
    </row>
    <row r="9" ht="20.1" customHeight="1" spans="1:6">
      <c r="A9" s="25" t="s">
        <v>1338</v>
      </c>
      <c r="B9" s="389"/>
      <c r="C9" s="390"/>
      <c r="D9" s="25" t="s">
        <v>1339</v>
      </c>
      <c r="E9" s="141">
        <v>100</v>
      </c>
      <c r="F9" s="391"/>
    </row>
    <row r="10" ht="20.1" customHeight="1" spans="1:6">
      <c r="A10" s="25" t="s">
        <v>1340</v>
      </c>
      <c r="B10" s="389"/>
      <c r="C10" s="392"/>
      <c r="D10" s="25" t="s">
        <v>1341</v>
      </c>
      <c r="E10" s="25"/>
      <c r="F10" s="391"/>
    </row>
    <row r="11" ht="20.1" customHeight="1" spans="1:6">
      <c r="A11" s="25" t="s">
        <v>1342</v>
      </c>
      <c r="B11" s="389"/>
      <c r="C11" s="392"/>
      <c r="D11" s="25" t="s">
        <v>1343</v>
      </c>
      <c r="E11" s="25"/>
      <c r="F11" s="391"/>
    </row>
    <row r="12" ht="20.1" customHeight="1" spans="1:6">
      <c r="A12" s="25" t="s">
        <v>1344</v>
      </c>
      <c r="B12" s="389"/>
      <c r="C12" s="392"/>
      <c r="D12" s="25" t="s">
        <v>1345</v>
      </c>
      <c r="E12" s="141">
        <v>107</v>
      </c>
      <c r="F12" s="25"/>
    </row>
    <row r="13" ht="20.1" customHeight="1" spans="1:6">
      <c r="A13" s="25" t="s">
        <v>1346</v>
      </c>
      <c r="B13" s="389"/>
      <c r="C13" s="392"/>
      <c r="D13" s="25" t="s">
        <v>1347</v>
      </c>
      <c r="E13" s="141"/>
      <c r="F13" s="390"/>
    </row>
    <row r="14" ht="20.1" customHeight="1" spans="1:6">
      <c r="A14" s="25" t="s">
        <v>1348</v>
      </c>
      <c r="B14" s="389"/>
      <c r="C14" s="392"/>
      <c r="D14" s="25" t="s">
        <v>1349</v>
      </c>
      <c r="E14" s="25"/>
      <c r="F14" s="25"/>
    </row>
    <row r="15" ht="20.1" customHeight="1" spans="1:6">
      <c r="A15" s="25" t="s">
        <v>1350</v>
      </c>
      <c r="B15" s="389"/>
      <c r="C15" s="392"/>
      <c r="D15" s="25" t="s">
        <v>1351</v>
      </c>
      <c r="E15" s="25"/>
      <c r="F15" s="25"/>
    </row>
    <row r="16" ht="20.1" customHeight="1" spans="1:6">
      <c r="A16" s="25" t="s">
        <v>1352</v>
      </c>
      <c r="B16" s="389"/>
      <c r="C16" s="392"/>
      <c r="D16" s="25"/>
      <c r="E16" s="25"/>
      <c r="F16" s="25"/>
    </row>
    <row r="17" ht="20.1" customHeight="1" spans="1:6">
      <c r="A17" s="360" t="s">
        <v>1353</v>
      </c>
      <c r="B17" s="389"/>
      <c r="C17" s="392"/>
      <c r="D17" s="25"/>
      <c r="E17" s="25"/>
      <c r="F17" s="25"/>
    </row>
    <row r="18" ht="20.1" customHeight="1" spans="1:6">
      <c r="A18" s="259" t="s">
        <v>1354</v>
      </c>
      <c r="B18" s="389"/>
      <c r="C18" s="392"/>
      <c r="D18" s="25"/>
      <c r="E18" s="25"/>
      <c r="F18" s="25"/>
    </row>
    <row r="19" ht="20.1" customHeight="1" spans="1:6">
      <c r="A19" s="360" t="s">
        <v>1355</v>
      </c>
      <c r="B19" s="389"/>
      <c r="C19" s="392"/>
      <c r="D19" s="25"/>
      <c r="E19" s="25"/>
      <c r="F19" s="25"/>
    </row>
    <row r="20" ht="20.1" customHeight="1" spans="1:6">
      <c r="A20" s="360"/>
      <c r="B20" s="389"/>
      <c r="C20" s="392"/>
      <c r="D20" s="25"/>
      <c r="E20" s="25"/>
      <c r="F20" s="25"/>
    </row>
    <row r="21" ht="20.1" customHeight="1" spans="1:6">
      <c r="A21" s="360"/>
      <c r="B21" s="25"/>
      <c r="C21" s="392"/>
      <c r="D21" s="25"/>
      <c r="E21" s="25"/>
      <c r="F21" s="25"/>
    </row>
    <row r="22" ht="20.1" customHeight="1" spans="1:6">
      <c r="A22" s="25"/>
      <c r="B22" s="25"/>
      <c r="C22" s="392"/>
      <c r="D22" s="393"/>
      <c r="E22" s="393"/>
      <c r="F22" s="394"/>
    </row>
    <row r="23" ht="20.1" customHeight="1" spans="1:6">
      <c r="A23" s="360"/>
      <c r="B23" s="395"/>
      <c r="C23" s="392"/>
      <c r="D23" s="393"/>
      <c r="E23" s="393"/>
      <c r="F23" s="394"/>
    </row>
    <row r="24" ht="20.1" customHeight="1" spans="1:6">
      <c r="A24" s="386" t="s">
        <v>54</v>
      </c>
      <c r="B24" s="396">
        <f>SUM(B25:B27,B30)</f>
        <v>207</v>
      </c>
      <c r="C24" s="392"/>
      <c r="D24" s="386" t="s">
        <v>55</v>
      </c>
      <c r="E24" s="397">
        <f>SUM(E25:E27,E29,E32)</f>
        <v>0</v>
      </c>
      <c r="F24" s="392"/>
    </row>
    <row r="25" ht="20.1" customHeight="1" spans="1:7">
      <c r="A25" s="360" t="s">
        <v>143</v>
      </c>
      <c r="B25" s="396">
        <v>207</v>
      </c>
      <c r="C25" s="398"/>
      <c r="D25" s="48" t="s">
        <v>144</v>
      </c>
      <c r="E25" s="396"/>
      <c r="F25" s="394"/>
      <c r="G25" s="399"/>
    </row>
    <row r="26" ht="20.1" customHeight="1" spans="1:6">
      <c r="A26" s="360" t="s">
        <v>145</v>
      </c>
      <c r="B26" s="396"/>
      <c r="C26" s="398"/>
      <c r="D26" s="360" t="s">
        <v>1356</v>
      </c>
      <c r="E26" s="400"/>
      <c r="F26" s="394"/>
    </row>
    <row r="27" ht="20.1" customHeight="1" spans="1:6">
      <c r="A27" s="197" t="s">
        <v>1357</v>
      </c>
      <c r="B27" s="396">
        <f>SUM(B28:B29)</f>
        <v>0</v>
      </c>
      <c r="D27" s="197" t="s">
        <v>148</v>
      </c>
      <c r="E27" s="401">
        <f>SUM(E28)</f>
        <v>0</v>
      </c>
      <c r="F27" s="394"/>
    </row>
    <row r="28" ht="20.25" customHeight="1" spans="1:6">
      <c r="A28" s="197" t="s">
        <v>153</v>
      </c>
      <c r="B28" s="396"/>
      <c r="C28" s="402"/>
      <c r="D28" s="197" t="s">
        <v>1358</v>
      </c>
      <c r="E28" s="401"/>
      <c r="F28" s="394"/>
    </row>
    <row r="29" ht="20.1" customHeight="1" spans="1:6">
      <c r="A29" s="197" t="s">
        <v>155</v>
      </c>
      <c r="B29" s="396"/>
      <c r="C29" s="402"/>
      <c r="D29" s="197" t="s">
        <v>1359</v>
      </c>
      <c r="E29" s="401">
        <f>SUM(E30:E31)</f>
        <v>0</v>
      </c>
      <c r="F29" s="394"/>
    </row>
    <row r="30" ht="28.15" customHeight="1" spans="1:6">
      <c r="A30" s="360" t="s">
        <v>1360</v>
      </c>
      <c r="B30" s="396"/>
      <c r="C30" s="402"/>
      <c r="D30" s="210" t="s">
        <v>1361</v>
      </c>
      <c r="E30" s="401"/>
      <c r="F30" s="394"/>
    </row>
    <row r="31" ht="28.15" customHeight="1" spans="1:6">
      <c r="A31" s="360"/>
      <c r="B31" s="396"/>
      <c r="C31" s="402"/>
      <c r="D31" s="210" t="s">
        <v>1362</v>
      </c>
      <c r="E31" s="401"/>
      <c r="F31" s="394"/>
    </row>
    <row r="32" ht="20.1" customHeight="1" spans="1:6">
      <c r="A32" s="398"/>
      <c r="B32" s="398"/>
      <c r="C32" s="398"/>
      <c r="D32" s="360" t="s">
        <v>1363</v>
      </c>
      <c r="E32" s="396"/>
      <c r="F32" s="394"/>
    </row>
    <row r="33" ht="7.9" customHeight="1" spans="1:3">
      <c r="A33" s="364"/>
      <c r="B33" s="364"/>
      <c r="C33" s="364"/>
    </row>
    <row r="34" ht="48.6" customHeight="1" spans="1:6">
      <c r="A34" s="403"/>
      <c r="B34" s="403"/>
      <c r="C34" s="403"/>
      <c r="D34" s="403"/>
      <c r="E34" s="403"/>
      <c r="F34" s="403"/>
    </row>
    <row r="35" ht="20.1" customHeight="1" spans="3:3">
      <c r="C35" s="364"/>
    </row>
    <row r="36" ht="20.1" customHeight="1" spans="3:3">
      <c r="C36" s="364"/>
    </row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s="380" customFormat="1" ht="20.1" customHeight="1" spans="2:6">
      <c r="B56" s="381"/>
      <c r="C56" s="381"/>
      <c r="D56" s="365"/>
      <c r="E56" s="365"/>
      <c r="F56" s="381"/>
    </row>
    <row r="57" s="380" customFormat="1" ht="20.1" customHeight="1" spans="2:6">
      <c r="B57" s="381"/>
      <c r="C57" s="381"/>
      <c r="D57" s="365"/>
      <c r="E57" s="365"/>
      <c r="F57" s="381"/>
    </row>
    <row r="58" s="380" customFormat="1" ht="20.1" customHeight="1" spans="2:6">
      <c r="B58" s="381"/>
      <c r="C58" s="381"/>
      <c r="D58" s="365"/>
      <c r="E58" s="365"/>
      <c r="F58" s="381"/>
    </row>
    <row r="59" s="380" customFormat="1" ht="20.1" customHeight="1" spans="2:6">
      <c r="B59" s="381"/>
      <c r="C59" s="381"/>
      <c r="D59" s="365"/>
      <c r="E59" s="365"/>
      <c r="F59" s="381"/>
    </row>
    <row r="60" s="380" customFormat="1" ht="20.1" customHeight="1" spans="2:6">
      <c r="B60" s="381"/>
      <c r="C60" s="381"/>
      <c r="D60" s="365"/>
      <c r="E60" s="365"/>
      <c r="F60" s="381"/>
    </row>
    <row r="61" s="380" customFormat="1" ht="20.1" customHeight="1" spans="2:6">
      <c r="B61" s="381"/>
      <c r="C61" s="381"/>
      <c r="D61" s="365"/>
      <c r="E61" s="365"/>
      <c r="F61" s="381"/>
    </row>
    <row r="62" s="380" customFormat="1" ht="20.1" customHeight="1" spans="2:6">
      <c r="B62" s="381"/>
      <c r="C62" s="381"/>
      <c r="D62" s="365"/>
      <c r="E62" s="365"/>
      <c r="F62" s="381"/>
    </row>
  </sheetData>
  <mergeCells count="5">
    <mergeCell ref="A1:D1"/>
    <mergeCell ref="E1:F1"/>
    <mergeCell ref="A2:F2"/>
    <mergeCell ref="A3:D3"/>
    <mergeCell ref="A34:F34"/>
  </mergeCells>
  <printOptions horizontalCentered="1"/>
  <pageMargins left="0.236220472440945" right="0.118110236220472" top="0.31496062992126" bottom="0.31496062992126" header="0.31496062992126" footer="0.31496062992126"/>
  <pageSetup paperSize="9" scale="95" orientation="portrait" errors="blank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29</vt:i4>
      </vt:variant>
    </vt:vector>
  </HeadingPairs>
  <TitlesOfParts>
    <vt:vector size="29" baseType="lpstr">
      <vt:lpstr>01-2018广阳镇财政收支情况 (新增)</vt:lpstr>
      <vt:lpstr>02-2018广阳镇收入</vt:lpstr>
      <vt:lpstr>03-2018广阳镇支出</vt:lpstr>
      <vt:lpstr>04-2018公共平衡 </vt:lpstr>
      <vt:lpstr>05-2018公共本级支出功能 </vt:lpstr>
      <vt:lpstr>06-2018公共线下 </vt:lpstr>
      <vt:lpstr>07-2018转移支付分地区</vt:lpstr>
      <vt:lpstr>08-2018转移支付分项目 </vt:lpstr>
      <vt:lpstr>09-2018基金平衡</vt:lpstr>
      <vt:lpstr>10-2018基金支出</vt:lpstr>
      <vt:lpstr>11-2018基金转移支付</vt:lpstr>
      <vt:lpstr>12-2018国资 </vt:lpstr>
      <vt:lpstr>13-2018社保执行</vt:lpstr>
      <vt:lpstr>14-2018限额、余额</vt:lpstr>
      <vt:lpstr>15-2018债券额度</vt:lpstr>
      <vt:lpstr>16-2019年G广阳镇财政收支预算表（新增） </vt:lpstr>
      <vt:lpstr>17-2019公共平衡 </vt:lpstr>
      <vt:lpstr>18-2019公共本级支出功能 </vt:lpstr>
      <vt:lpstr>19-2019公共基本和项目 </vt:lpstr>
      <vt:lpstr>20-2019公共本级基本支出经济</vt:lpstr>
      <vt:lpstr>21-2019公共线下</vt:lpstr>
      <vt:lpstr>22-2019转移支付分地区</vt:lpstr>
      <vt:lpstr>23-2019转移支付分项目</vt:lpstr>
      <vt:lpstr>24-2019基金平衡</vt:lpstr>
      <vt:lpstr>25-2019基金支出</vt:lpstr>
      <vt:lpstr>26-2019基金转移支付</vt:lpstr>
      <vt:lpstr>27-2019国资</vt:lpstr>
      <vt:lpstr>28-2019社保</vt:lpstr>
      <vt:lpstr>29-三公经费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Mr.Yuan</cp:lastModifiedBy>
  <dcterms:created xsi:type="dcterms:W3CDTF">2006-09-13T11:21:00Z</dcterms:created>
  <dcterms:modified xsi:type="dcterms:W3CDTF">2022-06-14T07:46:26Z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948DCE4F666F42B19639A64D5531D823</vt:lpwstr>
  </property>
  <property fmtid="{D5CDD505-2E9C-101B-9397-08002B2CF9AE}" pid="3" name="KSOProductBuildVer">
    <vt:lpwstr>2052-11.1.0.11744</vt:lpwstr>
  </property>
</Properties>
</file>